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88" yWindow="65464" windowWidth="15648" windowHeight="11016" tabRatio="932" activeTab="1"/>
  </bookViews>
  <sheets>
    <sheet name="Cover Page" sheetId="1" r:id="rId1"/>
    <sheet name="BT 60" sheetId="2" r:id="rId2"/>
    <sheet name="BT 65" sheetId="3" r:id="rId3"/>
    <sheet name="BVT 65" sheetId="4" r:id="rId4"/>
    <sheet name="BVP 10-30" sheetId="5" r:id="rId5"/>
    <sheet name="BVP 10-36" sheetId="6" r:id="rId6"/>
    <sheet name="BVP 18-45" sheetId="7" r:id="rId7"/>
    <sheet name="BP 25-50" sheetId="8" r:id="rId8"/>
    <sheet name="BPR 25-40" sheetId="9" r:id="rId9"/>
    <sheet name="BPR 25-40 D" sheetId="10" r:id="rId10"/>
    <sheet name="BPR 35-60 " sheetId="11" r:id="rId11"/>
    <sheet name="BPR 35-60 D" sheetId="12" r:id="rId12"/>
    <sheet name="BPR 35-60 DE" sheetId="13" r:id="rId13"/>
    <sheet name="BPR 45-55 DE" sheetId="14" r:id="rId14"/>
    <sheet name="BPR 50-55 DE" sheetId="15" r:id="rId15"/>
    <sheet name="BPR 60-65 DE" sheetId="16" r:id="rId16"/>
    <sheet name="BPR 70-70 DE" sheetId="17" r:id="rId17"/>
    <sheet name="BPR 100-80 DE" sheetId="18" r:id="rId18"/>
    <sheet name="BPH 80-65 S DE" sheetId="19" r:id="rId19"/>
    <sheet name="BW 55 E" sheetId="20" r:id="rId20"/>
    <sheet name="BW 65 H" sheetId="21" r:id="rId21"/>
    <sheet name="BMP 8500" sheetId="22" r:id="rId22"/>
    <sheet name="BW 900-50" sheetId="23" r:id="rId23"/>
    <sheet name="BW 90AD-5" sheetId="24" r:id="rId24"/>
    <sheet name="BW 100ADM-5" sheetId="25" r:id="rId25"/>
    <sheet name="BW 100SL-5" sheetId="26" r:id="rId26"/>
  </sheets>
  <externalReferences>
    <externalReference r:id="rId29"/>
  </externalReferences>
  <definedNames>
    <definedName name="defCurrency">'[1]ImportMachines'!$AD$2</definedName>
    <definedName name="defTranslation" localSheetId="21">OFFSET('[1]transMenu'!$A$1,0,0,COUNTA('[1]transMenu'!#REF!),COUNTA('[1]transMenu'!#REF!))</definedName>
    <definedName name="defTranslation" localSheetId="7">OFFSET('[1]transMenu'!$A$1,0,0,COUNTA('[1]transMenu'!#REF!),COUNTA('[1]transMenu'!#REF!))</definedName>
    <definedName name="defTranslation" localSheetId="18">OFFSET('[1]transMenu'!$A$1,0,0,COUNTA('[1]transMenu'!#REF!),COUNTA('[1]transMenu'!#REF!))</definedName>
    <definedName name="defTranslation" localSheetId="17">OFFSET('[1]transMenu'!$A$1,0,0,COUNTA('[1]transMenu'!#REF!),COUNTA('[1]transMenu'!#REF!))</definedName>
    <definedName name="defTranslation" localSheetId="8">OFFSET('[1]transMenu'!$A$1,0,0,COUNTA('[1]transMenu'!#REF!),COUNTA('[1]transMenu'!#REF!))</definedName>
    <definedName name="defTranslation" localSheetId="9">OFFSET('[1]transMenu'!$A$1,0,0,COUNTA('[1]transMenu'!#REF!),COUNTA('[1]transMenu'!#REF!))</definedName>
    <definedName name="defTranslation" localSheetId="10">OFFSET('[1]transMenu'!$A$1,0,0,COUNTA('[1]transMenu'!#REF!),COUNTA('[1]transMenu'!#REF!))</definedName>
    <definedName name="defTranslation" localSheetId="11">OFFSET('[1]transMenu'!$A$1,0,0,COUNTA('[1]transMenu'!#REF!),COUNTA('[1]transMenu'!#REF!))</definedName>
    <definedName name="defTranslation" localSheetId="12">OFFSET('[1]transMenu'!$A$1,0,0,COUNTA('[1]transMenu'!#REF!),COUNTA('[1]transMenu'!#REF!))</definedName>
    <definedName name="defTranslation" localSheetId="13">OFFSET('[1]transMenu'!$A$1,0,0,COUNTA('[1]transMenu'!#REF!),COUNTA('[1]transMenu'!#REF!))</definedName>
    <definedName name="defTranslation" localSheetId="14">OFFSET('[1]transMenu'!$A$1,0,0,COUNTA('[1]transMenu'!#REF!),COUNTA('[1]transMenu'!#REF!))</definedName>
    <definedName name="defTranslation" localSheetId="15">OFFSET('[1]transMenu'!$A$1,0,0,COUNTA('[1]transMenu'!#REF!),COUNTA('[1]transMenu'!#REF!))</definedName>
    <definedName name="defTranslation" localSheetId="16">OFFSET('[1]transMenu'!$A$1,0,0,COUNTA('[1]transMenu'!#REF!),COUNTA('[1]transMenu'!#REF!))</definedName>
    <definedName name="defTranslation" localSheetId="2">OFFSET('[1]transMenu'!$A$1,0,0,COUNTA('[1]transMenu'!#REF!),COUNTA('[1]transMenu'!#REF!))</definedName>
    <definedName name="defTranslation" localSheetId="4">OFFSET('[1]transMenu'!$A$1,0,0,COUNTA('[1]transMenu'!#REF!),COUNTA('[1]transMenu'!#REF!))</definedName>
    <definedName name="defTranslation" localSheetId="5">OFFSET('[1]transMenu'!$A$1,0,0,COUNTA('[1]transMenu'!#REF!),COUNTA('[1]transMenu'!#REF!))</definedName>
    <definedName name="defTranslation" localSheetId="6">OFFSET('[1]transMenu'!$A$1,0,0,COUNTA('[1]transMenu'!#REF!),COUNTA('[1]transMenu'!#REF!))</definedName>
    <definedName name="defTranslation" localSheetId="3">OFFSET('[1]transMenu'!$A$1,0,0,COUNTA('[1]transMenu'!#REF!),COUNTA('[1]transMenu'!#REF!))</definedName>
    <definedName name="defTranslation" localSheetId="24">OFFSET('[1]transMenu'!$A$1,0,0,COUNTA('[1]transMenu'!#REF!),COUNTA('[1]transMenu'!#REF!))</definedName>
    <definedName name="defTranslation" localSheetId="25">OFFSET('[1]transMenu'!$A$1,0,0,COUNTA('[1]transMenu'!#REF!),COUNTA('[1]transMenu'!#REF!))</definedName>
    <definedName name="defTranslation" localSheetId="19">OFFSET('[1]transMenu'!$A$1,0,0,COUNTA('[1]transMenu'!#REF!),COUNTA('[1]transMenu'!#REF!))</definedName>
    <definedName name="defTranslation" localSheetId="20">OFFSET('[1]transMenu'!$A$1,0,0,COUNTA('[1]transMenu'!#REF!),COUNTA('[1]transMenu'!#REF!))</definedName>
    <definedName name="defTranslation" localSheetId="22">OFFSET('[1]transMenu'!$A$1,0,0,COUNTA('[1]transMenu'!#REF!),COUNTA('[1]transMenu'!#REF!))</definedName>
    <definedName name="defTranslation" localSheetId="23">OFFSET('[1]transMenu'!$A$1,0,0,COUNTA('[1]transMenu'!#REF!),COUNTA('[1]transMenu'!#REF!))</definedName>
    <definedName name="defTranslation">OFFSET('[1]transMenu'!$A$1,0,0,COUNTA('[1]transMenu'!#REF!),COUNTA('[1]transMenu'!#REF!))</definedName>
  </definedNames>
  <calcPr fullCalcOnLoad="1"/>
</workbook>
</file>

<file path=xl/sharedStrings.xml><?xml version="1.0" encoding="utf-8"?>
<sst xmlns="http://schemas.openxmlformats.org/spreadsheetml/2006/main" count="1047" uniqueCount="140">
  <si>
    <t>Description</t>
  </si>
  <si>
    <t>TERMS</t>
  </si>
  <si>
    <t xml:space="preserve">All sales by BOMAG Americas, Inc. or any affiliate or subsidiary of BOMAG Americas, Inc. of products bearing the </t>
  </si>
  <si>
    <t>"BOMAG" name are subject to the current published "Terms and Conditions of Sale" of BOMAG Americas, Inc.</t>
  </si>
  <si>
    <t>Copies of such terms and conditions of sale may be obtained from the BOMAG Americas,  Inc. facility located at</t>
  </si>
  <si>
    <t xml:space="preserve">   SALES  OFFICE</t>
  </si>
  <si>
    <t>Date:</t>
  </si>
  <si>
    <t>Phone:</t>
  </si>
  <si>
    <t>Fax:</t>
  </si>
  <si>
    <t>Customer:</t>
  </si>
  <si>
    <t>Address:</t>
  </si>
  <si>
    <t>City:</t>
  </si>
  <si>
    <t>State:</t>
  </si>
  <si>
    <t>Zip Code:</t>
  </si>
  <si>
    <t>2017 Price List</t>
  </si>
  <si>
    <t>125 Blue Granite Parkway, Ridgeway, SC  29130</t>
  </si>
  <si>
    <t xml:space="preserve">     125 Blue Granite Parkway</t>
  </si>
  <si>
    <t xml:space="preserve">     Ridgeway, SC  29045</t>
  </si>
  <si>
    <t xml:space="preserve">     Phone Number:  (803) 337-0700</t>
  </si>
  <si>
    <t xml:space="preserve">     FAX:  (800) 654-6213 </t>
  </si>
  <si>
    <r>
      <t xml:space="preserve">BT 60 </t>
    </r>
    <r>
      <rPr>
        <i/>
        <sz val="9"/>
        <color indexed="8"/>
        <rFont val="Arial"/>
        <family val="2"/>
      </rPr>
      <t xml:space="preserve">
Emission stage: CARB Phase III</t>
    </r>
  </si>
  <si>
    <t>Foot plate</t>
  </si>
  <si>
    <t>X21</t>
  </si>
  <si>
    <t>X27</t>
  </si>
  <si>
    <t>X22</t>
  </si>
  <si>
    <t>X23</t>
  </si>
  <si>
    <t>Foot extension</t>
  </si>
  <si>
    <t>X15</t>
  </si>
  <si>
    <t>X18</t>
  </si>
  <si>
    <t>T94</t>
  </si>
  <si>
    <t xml:space="preserve">Transport wheels,failsave </t>
  </si>
  <si>
    <t>Machine</t>
  </si>
  <si>
    <t>Option</t>
  </si>
  <si>
    <t>Material Number</t>
  </si>
  <si>
    <t>Foot plate 9 in.</t>
  </si>
  <si>
    <t>Foot extension, 6 in x 14.5 in</t>
  </si>
  <si>
    <t>Foot extension, 4 in x 14.5 in</t>
  </si>
  <si>
    <r>
      <t xml:space="preserve">BT 65 </t>
    </r>
    <r>
      <rPr>
        <i/>
        <sz val="9"/>
        <color indexed="8"/>
        <rFont val="Arial"/>
        <family val="2"/>
      </rPr>
      <t xml:space="preserve">
Emission stage: CARB Phase III</t>
    </r>
  </si>
  <si>
    <r>
      <t xml:space="preserve">BVT 65 </t>
    </r>
    <r>
      <rPr>
        <i/>
        <sz val="9"/>
        <color indexed="8"/>
        <rFont val="Arial"/>
        <family val="2"/>
      </rPr>
      <t xml:space="preserve">
Emission stage: CARB Phase III</t>
    </r>
  </si>
  <si>
    <r>
      <t xml:space="preserve">BVP 10/36 </t>
    </r>
    <r>
      <rPr>
        <i/>
        <sz val="9"/>
        <color indexed="8"/>
        <rFont val="Arial"/>
        <family val="2"/>
      </rPr>
      <t xml:space="preserve">
Emission stage: CARB Phase III</t>
    </r>
  </si>
  <si>
    <t>W1</t>
  </si>
  <si>
    <t>Water sprinkler system</t>
  </si>
  <si>
    <t>X5</t>
  </si>
  <si>
    <t>Synthetic plate</t>
  </si>
  <si>
    <t>T1</t>
  </si>
  <si>
    <t>Transport wheels</t>
  </si>
  <si>
    <r>
      <t xml:space="preserve">BVP 18/45 </t>
    </r>
    <r>
      <rPr>
        <i/>
        <sz val="9"/>
        <color indexed="8"/>
        <rFont val="Arial"/>
        <family val="2"/>
      </rPr>
      <t xml:space="preserve">
Emission stage: CARB Phase III</t>
    </r>
  </si>
  <si>
    <r>
      <t xml:space="preserve">BP 25/50 </t>
    </r>
    <r>
      <rPr>
        <i/>
        <sz val="9"/>
        <color indexed="8"/>
        <rFont val="Arial"/>
        <family val="2"/>
      </rPr>
      <t xml:space="preserve">
Emission stage: CARB Phase III</t>
    </r>
  </si>
  <si>
    <r>
      <t xml:space="preserve">BPR 25/40 </t>
    </r>
    <r>
      <rPr>
        <i/>
        <sz val="9"/>
        <color indexed="8"/>
        <rFont val="Arial"/>
        <family val="2"/>
      </rPr>
      <t xml:space="preserve">
Emission stage: CARB Phase III</t>
    </r>
  </si>
  <si>
    <r>
      <t xml:space="preserve">Water sprinkler system
</t>
    </r>
    <r>
      <rPr>
        <i/>
        <sz val="9"/>
        <color indexed="8"/>
        <rFont val="Arial"/>
        <family val="2"/>
      </rPr>
      <t>for asphalt work</t>
    </r>
  </si>
  <si>
    <t>Wheels/Tires</t>
  </si>
  <si>
    <r>
      <t>BPR 25/40 D</t>
    </r>
    <r>
      <rPr>
        <i/>
        <sz val="9"/>
        <color indexed="8"/>
        <rFont val="Arial"/>
        <family val="2"/>
      </rPr>
      <t xml:space="preserve">
Emission stage: EPA 4 NRTC</t>
    </r>
  </si>
  <si>
    <r>
      <t xml:space="preserve">BPR 35/60 </t>
    </r>
    <r>
      <rPr>
        <i/>
        <sz val="9"/>
        <color indexed="8"/>
        <rFont val="Arial"/>
        <family val="2"/>
      </rPr>
      <t xml:space="preserve">
Emission stage: CARB Phase III</t>
    </r>
  </si>
  <si>
    <r>
      <t>BPR 35/60 D</t>
    </r>
    <r>
      <rPr>
        <i/>
        <sz val="9"/>
        <color indexed="8"/>
        <rFont val="Arial"/>
        <family val="2"/>
      </rPr>
      <t xml:space="preserve">
Emission stage: EPA 4 NRTC</t>
    </r>
  </si>
  <si>
    <r>
      <t>BPR 35/60 DE</t>
    </r>
    <r>
      <rPr>
        <i/>
        <sz val="9"/>
        <color indexed="8"/>
        <rFont val="Arial"/>
        <family val="2"/>
      </rPr>
      <t xml:space="preserve">
Emission stage: EPA 4 NRTC</t>
    </r>
  </si>
  <si>
    <r>
      <t>BPR 45/55 DE</t>
    </r>
    <r>
      <rPr>
        <i/>
        <sz val="9"/>
        <color indexed="8"/>
        <rFont val="Arial"/>
        <family val="2"/>
      </rPr>
      <t xml:space="preserve">
</t>
    </r>
  </si>
  <si>
    <t>VM20</t>
  </si>
  <si>
    <t>X19</t>
  </si>
  <si>
    <t>X4</t>
  </si>
  <si>
    <r>
      <t xml:space="preserve">Synthetic plate
</t>
    </r>
    <r>
      <rPr>
        <i/>
        <sz val="9"/>
        <color indexed="8"/>
        <rFont val="Arial"/>
        <family val="2"/>
      </rPr>
      <t>width 21.7 in</t>
    </r>
  </si>
  <si>
    <r>
      <t xml:space="preserve">Synthetic plate
</t>
    </r>
    <r>
      <rPr>
        <i/>
        <sz val="9"/>
        <color indexed="8"/>
        <rFont val="Arial"/>
        <family val="2"/>
      </rPr>
      <t>width 25.6 in</t>
    </r>
  </si>
  <si>
    <r>
      <t xml:space="preserve">Synthetic plate
</t>
    </r>
    <r>
      <rPr>
        <i/>
        <sz val="9"/>
        <color indexed="8"/>
        <rFont val="Arial"/>
        <family val="2"/>
      </rPr>
      <t>width 29.5 in</t>
    </r>
  </si>
  <si>
    <r>
      <t>BPR 50/55 DE</t>
    </r>
    <r>
      <rPr>
        <i/>
        <sz val="9"/>
        <color indexed="8"/>
        <rFont val="Arial"/>
        <family val="2"/>
      </rPr>
      <t xml:space="preserve">
</t>
    </r>
  </si>
  <si>
    <r>
      <t>BPR 60/65 DE</t>
    </r>
    <r>
      <rPr>
        <i/>
        <sz val="9"/>
        <color indexed="8"/>
        <rFont val="Arial"/>
        <family val="2"/>
      </rPr>
      <t xml:space="preserve">
</t>
    </r>
  </si>
  <si>
    <r>
      <t>BPR 70/70 DE</t>
    </r>
    <r>
      <rPr>
        <i/>
        <sz val="9"/>
        <color indexed="8"/>
        <rFont val="Arial"/>
        <family val="2"/>
      </rPr>
      <t xml:space="preserve">
</t>
    </r>
  </si>
  <si>
    <r>
      <t xml:space="preserve">Attachment plate 2 in x 6 in
</t>
    </r>
    <r>
      <rPr>
        <i/>
        <sz val="9"/>
        <color indexed="8"/>
        <rFont val="Arial"/>
        <family val="2"/>
      </rPr>
      <t>for working width of 33.5 / 37.4 in.</t>
    </r>
  </si>
  <si>
    <r>
      <t xml:space="preserve">Synthetic plate
</t>
    </r>
    <r>
      <rPr>
        <i/>
        <sz val="9"/>
        <color indexed="8"/>
        <rFont val="Arial"/>
        <family val="2"/>
      </rPr>
      <t>width 27.6 in</t>
    </r>
  </si>
  <si>
    <r>
      <t xml:space="preserve">Synthetic plate
</t>
    </r>
    <r>
      <rPr>
        <i/>
        <sz val="9"/>
        <color indexed="8"/>
        <rFont val="Arial"/>
        <family val="2"/>
      </rPr>
      <t>width 33.5 in</t>
    </r>
  </si>
  <si>
    <r>
      <t>BPR 100/80 DE</t>
    </r>
    <r>
      <rPr>
        <i/>
        <sz val="9"/>
        <color indexed="8"/>
        <rFont val="Arial"/>
        <family val="2"/>
      </rPr>
      <t xml:space="preserve">
with economizer </t>
    </r>
  </si>
  <si>
    <r>
      <t>BPR 80/65 S DE</t>
    </r>
    <r>
      <rPr>
        <i/>
        <sz val="9"/>
        <color indexed="8"/>
        <rFont val="Arial"/>
        <family val="2"/>
      </rPr>
      <t xml:space="preserve">
</t>
    </r>
  </si>
  <si>
    <t>FG3</t>
  </si>
  <si>
    <r>
      <t xml:space="preserve">Mobile quick charger
</t>
    </r>
    <r>
      <rPr>
        <i/>
        <sz val="9"/>
        <color indexed="8"/>
        <rFont val="Arial"/>
        <family val="2"/>
      </rPr>
      <t>for 12V, 24V, 110V, 230V</t>
    </r>
  </si>
  <si>
    <r>
      <t xml:space="preserve">BW 65 H
</t>
    </r>
    <r>
      <rPr>
        <i/>
        <sz val="9"/>
        <color indexed="8"/>
        <rFont val="Arial"/>
        <family val="2"/>
      </rPr>
      <t>Emission stage: EPA 4 NRTC</t>
    </r>
  </si>
  <si>
    <r>
      <t>BMP8500</t>
    </r>
    <r>
      <rPr>
        <i/>
        <sz val="9"/>
        <color indexed="8"/>
        <rFont val="Arial"/>
        <family val="2"/>
      </rPr>
      <t xml:space="preserve">
Emission stage: T4F</t>
    </r>
  </si>
  <si>
    <t>B2</t>
  </si>
  <si>
    <t>Q1</t>
  </si>
  <si>
    <t xml:space="preserve">BW900-50
</t>
  </si>
  <si>
    <t>S19</t>
  </si>
  <si>
    <t>E1</t>
  </si>
  <si>
    <t>E16</t>
  </si>
  <si>
    <t xml:space="preserve">BW 90 AD-5 
</t>
  </si>
  <si>
    <t>S2</t>
  </si>
  <si>
    <t>AZ18</t>
  </si>
  <si>
    <t>VM25</t>
  </si>
  <si>
    <t>E2</t>
  </si>
  <si>
    <t xml:space="preserve">BW 100 ADM-5 
</t>
  </si>
  <si>
    <t xml:space="preserve">BW 100 SL-5 
</t>
  </si>
  <si>
    <t>FS33</t>
  </si>
  <si>
    <t>E26</t>
  </si>
  <si>
    <t>List Price</t>
  </si>
  <si>
    <t>Ext. List Price</t>
  </si>
  <si>
    <t xml:space="preserve">ROPS, hinged </t>
  </si>
  <si>
    <t>standard</t>
  </si>
  <si>
    <t xml:space="preserve">Sliding seat plus extras </t>
  </si>
  <si>
    <t xml:space="preserve">Lighting-Stvzo </t>
  </si>
  <si>
    <t xml:space="preserve">Battery disconnec.switch </t>
  </si>
  <si>
    <t xml:space="preserve">Rotary beacon </t>
  </si>
  <si>
    <t>Field Installation Kit</t>
  </si>
  <si>
    <t>Less Discount 1</t>
  </si>
  <si>
    <t>Less Discount 2</t>
  </si>
  <si>
    <t>Less Discount 3</t>
  </si>
  <si>
    <t>Dealer Net</t>
  </si>
  <si>
    <t>Standard Machine</t>
  </si>
  <si>
    <t xml:space="preserve">Economizer </t>
  </si>
  <si>
    <t>Factory Install Only</t>
  </si>
  <si>
    <r>
      <t xml:space="preserve">BW 55 E </t>
    </r>
    <r>
      <rPr>
        <i/>
        <sz val="9"/>
        <color indexed="8"/>
        <rFont val="Arial"/>
        <family val="2"/>
      </rPr>
      <t xml:space="preserve">
Emission stage: CARB Phase III</t>
    </r>
  </si>
  <si>
    <t xml:space="preserve">Smooth drum </t>
  </si>
  <si>
    <r>
      <t xml:space="preserve">Scrapers </t>
    </r>
    <r>
      <rPr>
        <i/>
        <sz val="9"/>
        <color indexed="8"/>
        <rFont val="Arial"/>
        <family val="2"/>
      </rPr>
      <t xml:space="preserve">
width 33.5 in</t>
    </r>
  </si>
  <si>
    <r>
      <t xml:space="preserve">Mobile quick charger </t>
    </r>
    <r>
      <rPr>
        <i/>
        <sz val="9"/>
        <color indexed="8"/>
        <rFont val="Arial"/>
        <family val="2"/>
      </rPr>
      <t xml:space="preserve">
for 12V. 24V. 110V. 230V</t>
    </r>
  </si>
  <si>
    <r>
      <t xml:space="preserve">Economizer 
</t>
    </r>
    <r>
      <rPr>
        <i/>
        <sz val="9"/>
        <color indexed="8"/>
        <rFont val="Arial"/>
        <family val="2"/>
      </rPr>
      <t>units built mid-2016 and newer only</t>
    </r>
  </si>
  <si>
    <t xml:space="preserve">Working lighting </t>
  </si>
  <si>
    <t>FS16</t>
  </si>
  <si>
    <r>
      <t xml:space="preserve">Double travel lever </t>
    </r>
    <r>
      <rPr>
        <i/>
        <sz val="9"/>
        <color indexed="8"/>
        <rFont val="Arial"/>
        <family val="2"/>
      </rPr>
      <t xml:space="preserve">
without sliding seat</t>
    </r>
  </si>
  <si>
    <r>
      <t xml:space="preserve">Economizer+°C/°F-display </t>
    </r>
    <r>
      <rPr>
        <i/>
        <sz val="9"/>
        <color indexed="8"/>
        <rFont val="Arial"/>
        <family val="2"/>
      </rPr>
      <t xml:space="preserve">
Economizer with temperature indicator</t>
    </r>
  </si>
  <si>
    <r>
      <t xml:space="preserve">Rotary beacon </t>
    </r>
    <r>
      <rPr>
        <i/>
        <sz val="9"/>
        <color indexed="8"/>
        <rFont val="Arial"/>
        <family val="2"/>
      </rPr>
      <t xml:space="preserve">
</t>
    </r>
  </si>
  <si>
    <t>ROPS, fixed</t>
  </si>
  <si>
    <t>Fuel level indicator</t>
  </si>
  <si>
    <t xml:space="preserve">Work lighting </t>
  </si>
  <si>
    <t xml:space="preserve">   P.O No.</t>
  </si>
  <si>
    <t xml:space="preserve">   Terms:</t>
  </si>
  <si>
    <t xml:space="preserve">   Shipping:</t>
  </si>
  <si>
    <t xml:space="preserve">   Comments:</t>
  </si>
  <si>
    <t>Foot plate 13 in.</t>
  </si>
  <si>
    <t>Foot plate 6 in.</t>
  </si>
  <si>
    <r>
      <t xml:space="preserve">Plate Extension 2 in x 4 in
</t>
    </r>
    <r>
      <rPr>
        <i/>
        <sz val="9"/>
        <color indexed="8"/>
        <rFont val="Arial"/>
        <family val="2"/>
      </rPr>
      <t>for working width of 25.6 in.</t>
    </r>
  </si>
  <si>
    <r>
      <t xml:space="preserve">Plate Extension 2 in x 6 in
</t>
    </r>
    <r>
      <rPr>
        <i/>
        <sz val="9"/>
        <color indexed="8"/>
        <rFont val="Arial"/>
        <family val="2"/>
      </rPr>
      <t>for working width of 29.5 in.</t>
    </r>
  </si>
  <si>
    <r>
      <t xml:space="preserve">Plate Extension 2 in x 2 in
</t>
    </r>
    <r>
      <rPr>
        <i/>
        <sz val="9"/>
        <color indexed="8"/>
        <rFont val="Arial"/>
        <family val="2"/>
      </rPr>
      <t>for working width of 21.7 in.</t>
    </r>
  </si>
  <si>
    <r>
      <t xml:space="preserve">Plate Extension 2 in x 6 in
</t>
    </r>
    <r>
      <rPr>
        <i/>
        <sz val="9"/>
        <color indexed="8"/>
        <rFont val="Arial"/>
        <family val="2"/>
      </rPr>
      <t>for working width of 33.5 / 37.4 in.</t>
    </r>
  </si>
  <si>
    <r>
      <t xml:space="preserve">Rotary beacon </t>
    </r>
    <r>
      <rPr>
        <i/>
        <sz val="9"/>
        <color indexed="8"/>
        <rFont val="Arial"/>
        <family val="2"/>
      </rPr>
      <t xml:space="preserve">
</t>
    </r>
  </si>
  <si>
    <r>
      <t>BVP 10/30</t>
    </r>
    <r>
      <rPr>
        <i/>
        <sz val="9"/>
        <color indexed="8"/>
        <rFont val="Arial"/>
        <family val="2"/>
      </rPr>
      <t xml:space="preserve">
Emission stage: CARB Phase III</t>
    </r>
  </si>
  <si>
    <t>Factory kit</t>
  </si>
  <si>
    <t>Steering rod</t>
  </si>
  <si>
    <t>L19</t>
  </si>
  <si>
    <t xml:space="preserve">Comfort handle </t>
  </si>
  <si>
    <t>Attachment plate</t>
  </si>
  <si>
    <r>
      <t xml:space="preserve">Synthetic plate 
</t>
    </r>
    <r>
      <rPr>
        <i/>
        <sz val="9"/>
        <color indexed="8"/>
        <rFont val="Arial"/>
        <family val="2"/>
      </rPr>
      <t>for paving blocks. width 300mm</t>
    </r>
  </si>
  <si>
    <t>BOMAG Light Equipment</t>
  </si>
  <si>
    <t>Foot plate 11 in. (Standard )</t>
  </si>
  <si>
    <t>Foot plate 11 in. (Standard)</t>
  </si>
  <si>
    <t xml:space="preserve">Foot plate 11 in. (Standard)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</si>
</sst>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"/>
    <numFmt numFmtId="166" formatCode="&quot;l&quot;;&quot;l&quot;;&quot;¡&quot;"/>
    <numFmt numFmtId="167" formatCode="_(&quot;$&quot;* #,##0_);_(&quot;$&quot;* \(#,##0\);_(&quot;$&quot;* &quot;-&quot;??_);_(@_)"/>
    <numFmt numFmtId="168" formatCode="000\ 000\ 00"/>
    <numFmt numFmtId="169" formatCode="&quot;$&quot;#,##0"/>
    <numFmt numFmtId="170" formatCode="0.0%"/>
    <numFmt numFmtId="171" formatCode="_-* #,##0\ _€_-;\-* #,##0\ _€_-;_-* &quot;-&quot;??\ _€_-;_-@_-"/>
  </numFmts>
  <fonts count="53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0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Wingdings"/>
      <family val="0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Wingdings"/>
      <family val="0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DC43"/>
        <bgColor indexed="64"/>
      </patternFill>
    </fill>
    <fill>
      <patternFill patternType="solid">
        <fgColor rgb="FFFFEDA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5" fontId="2" fillId="0" borderId="0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5" fontId="0" fillId="0" borderId="0" xfId="46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5" fontId="2" fillId="0" borderId="0" xfId="46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6" fontId="4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7" fontId="4" fillId="0" borderId="0" xfId="46" applyNumberFormat="1" applyFont="1" applyAlignment="1">
      <alignment horizontal="right"/>
    </xf>
    <xf numFmtId="167" fontId="4" fillId="0" borderId="0" xfId="46" applyNumberFormat="1" applyFont="1" applyAlignment="1">
      <alignment horizontal="right"/>
    </xf>
    <xf numFmtId="49" fontId="5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48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 horizontal="left" vertical="top" wrapText="1"/>
      <protection/>
    </xf>
    <xf numFmtId="0" fontId="50" fillId="35" borderId="14" xfId="0" applyFont="1" applyFill="1" applyBorder="1" applyAlignment="1" applyProtection="1">
      <alignment vertical="top"/>
      <protection/>
    </xf>
    <xf numFmtId="166" fontId="51" fillId="35" borderId="15" xfId="0" applyNumberFormat="1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left"/>
      <protection/>
    </xf>
    <xf numFmtId="166" fontId="51" fillId="35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left" vertical="top" wrapText="1"/>
      <protection/>
    </xf>
    <xf numFmtId="0" fontId="4" fillId="34" borderId="13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3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7" fontId="4" fillId="0" borderId="0" xfId="50" applyNumberFormat="1" applyFont="1" applyAlignment="1">
      <alignment horizontal="right"/>
    </xf>
    <xf numFmtId="3" fontId="48" fillId="33" borderId="0" xfId="0" applyNumberFormat="1" applyFont="1" applyFill="1" applyBorder="1" applyAlignment="1" applyProtection="1">
      <alignment horizontal="center" vertical="center"/>
      <protection/>
    </xf>
    <xf numFmtId="3" fontId="48" fillId="33" borderId="0" xfId="0" applyNumberFormat="1" applyFont="1" applyFill="1" applyBorder="1" applyAlignment="1" applyProtection="1">
      <alignment horizontal="right" vertical="center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50" fillId="35" borderId="14" xfId="0" applyFont="1" applyFill="1" applyBorder="1" applyAlignment="1" applyProtection="1">
      <alignment vertical="center"/>
      <protection/>
    </xf>
    <xf numFmtId="0" fontId="49" fillId="36" borderId="15" xfId="0" applyFont="1" applyFill="1" applyBorder="1" applyAlignment="1" applyProtection="1">
      <alignment vertical="center" wrapText="1"/>
      <protection/>
    </xf>
    <xf numFmtId="3" fontId="4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6" fontId="4" fillId="0" borderId="17" xfId="0" applyNumberFormat="1" applyFont="1" applyBorder="1" applyAlignment="1" applyProtection="1">
      <alignment horizontal="right"/>
      <protection/>
    </xf>
    <xf numFmtId="9" fontId="4" fillId="0" borderId="0" xfId="73" applyFont="1" applyFill="1" applyAlignment="1">
      <alignment horizontal="right"/>
    </xf>
    <xf numFmtId="9" fontId="4" fillId="37" borderId="17" xfId="73" applyFont="1" applyFill="1" applyBorder="1" applyAlignment="1">
      <alignment horizontal="right"/>
    </xf>
    <xf numFmtId="9" fontId="4" fillId="38" borderId="17" xfId="73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9" fontId="4" fillId="0" borderId="0" xfId="73" applyFont="1" applyFill="1" applyBorder="1" applyAlignment="1">
      <alignment horizontal="right"/>
    </xf>
    <xf numFmtId="6" fontId="4" fillId="0" borderId="0" xfId="0" applyNumberFormat="1" applyFont="1" applyBorder="1" applyAlignment="1" applyProtection="1">
      <alignment horizontal="right"/>
      <protection/>
    </xf>
    <xf numFmtId="3" fontId="5" fillId="35" borderId="18" xfId="0" applyNumberFormat="1" applyFont="1" applyFill="1" applyBorder="1" applyAlignment="1">
      <alignment/>
    </xf>
    <xf numFmtId="167" fontId="5" fillId="35" borderId="19" xfId="50" applyNumberFormat="1" applyFont="1" applyFill="1" applyBorder="1" applyAlignment="1">
      <alignment horizontal="right"/>
    </xf>
    <xf numFmtId="1" fontId="50" fillId="35" borderId="15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/>
      <protection/>
    </xf>
    <xf numFmtId="170" fontId="48" fillId="0" borderId="0" xfId="69" applyNumberFormat="1" applyFont="1" applyFill="1" applyAlignment="1" applyProtection="1">
      <alignment horizontal="right"/>
      <protection locked="0"/>
    </xf>
    <xf numFmtId="0" fontId="49" fillId="0" borderId="0" xfId="0" applyFont="1" applyFill="1" applyAlignment="1" applyProtection="1">
      <alignment/>
      <protection/>
    </xf>
    <xf numFmtId="42" fontId="4" fillId="0" borderId="0" xfId="0" applyNumberFormat="1" applyFont="1" applyAlignment="1" applyProtection="1">
      <alignment/>
      <protection/>
    </xf>
    <xf numFmtId="42" fontId="50" fillId="36" borderId="15" xfId="45" applyNumberFormat="1" applyFont="1" applyFill="1" applyBorder="1" applyAlignment="1" applyProtection="1">
      <alignment horizontal="center" vertical="center" wrapText="1"/>
      <protection/>
    </xf>
    <xf numFmtId="42" fontId="5" fillId="35" borderId="20" xfId="0" applyNumberFormat="1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vertical="top"/>
      <protection/>
    </xf>
    <xf numFmtId="0" fontId="49" fillId="0" borderId="0" xfId="0" applyFont="1" applyFill="1" applyBorder="1" applyAlignment="1" applyProtection="1">
      <alignment vertical="top" wrapText="1"/>
      <protection/>
    </xf>
    <xf numFmtId="168" fontId="50" fillId="0" borderId="0" xfId="0" applyNumberFormat="1" applyFont="1" applyFill="1" applyBorder="1" applyAlignment="1" applyProtection="1">
      <alignment horizontal="center" vertical="top"/>
      <protection/>
    </xf>
    <xf numFmtId="167" fontId="4" fillId="0" borderId="0" xfId="46" applyNumberFormat="1" applyFont="1" applyAlignment="1" applyProtection="1">
      <alignment horizontal="right"/>
      <protection locked="0"/>
    </xf>
    <xf numFmtId="0" fontId="4" fillId="34" borderId="13" xfId="66" applyFont="1" applyFill="1" applyBorder="1" applyAlignment="1" applyProtection="1">
      <alignment horizontal="left" vertical="center" wrapText="1"/>
      <protection/>
    </xf>
    <xf numFmtId="0" fontId="50" fillId="35" borderId="14" xfId="66" applyFont="1" applyFill="1" applyBorder="1" applyAlignment="1" applyProtection="1">
      <alignment vertical="center"/>
      <protection/>
    </xf>
    <xf numFmtId="0" fontId="49" fillId="36" borderId="15" xfId="66" applyFont="1" applyFill="1" applyBorder="1" applyAlignment="1" applyProtection="1">
      <alignment vertical="center" wrapText="1"/>
      <protection/>
    </xf>
    <xf numFmtId="168" fontId="50" fillId="35" borderId="15" xfId="66" applyNumberFormat="1" applyFont="1" applyFill="1" applyBorder="1" applyAlignment="1" applyProtection="1">
      <alignment horizontal="center" vertical="center"/>
      <protection/>
    </xf>
    <xf numFmtId="171" fontId="50" fillId="36" borderId="15" xfId="42" applyNumberFormat="1" applyFont="1" applyFill="1" applyBorder="1" applyAlignment="1" applyProtection="1">
      <alignment horizontal="center" vertical="center" wrapText="1"/>
      <protection/>
    </xf>
    <xf numFmtId="6" fontId="50" fillId="36" borderId="15" xfId="42" applyNumberFormat="1" applyFont="1" applyFill="1" applyBorder="1" applyAlignment="1" applyProtection="1">
      <alignment horizontal="right" vertical="center" wrapText="1"/>
      <protection/>
    </xf>
    <xf numFmtId="166" fontId="51" fillId="35" borderId="15" xfId="66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167" fontId="4" fillId="0" borderId="0" xfId="46" applyNumberFormat="1" applyFont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9" fillId="36" borderId="21" xfId="0" applyFont="1" applyFill="1" applyBorder="1" applyAlignment="1" applyProtection="1">
      <alignment vertical="center" wrapText="1"/>
      <protection/>
    </xf>
    <xf numFmtId="167" fontId="4" fillId="0" borderId="22" xfId="46" applyNumberFormat="1" applyFont="1" applyBorder="1" applyAlignment="1" applyProtection="1">
      <alignment horizontal="right"/>
      <protection locked="0"/>
    </xf>
    <xf numFmtId="167" fontId="4" fillId="0" borderId="22" xfId="46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center"/>
    </xf>
    <xf numFmtId="49" fontId="6" fillId="36" borderId="21" xfId="0" applyNumberFormat="1" applyFont="1" applyFill="1" applyBorder="1" applyAlignment="1" applyProtection="1">
      <alignment horizontal="left"/>
      <protection locked="0"/>
    </xf>
    <xf numFmtId="0" fontId="49" fillId="36" borderId="15" xfId="0" applyFont="1" applyFill="1" applyBorder="1" applyAlignment="1" applyProtection="1">
      <alignment vertical="center"/>
      <protection/>
    </xf>
    <xf numFmtId="166" fontId="51" fillId="35" borderId="23" xfId="0" applyNumberFormat="1" applyFont="1" applyFill="1" applyBorder="1" applyAlignment="1" applyProtection="1">
      <alignment horizontal="center" vertical="center"/>
      <protection locked="0"/>
    </xf>
    <xf numFmtId="42" fontId="50" fillId="36" borderId="15" xfId="45" applyNumberFormat="1" applyFont="1" applyFill="1" applyBorder="1" applyAlignment="1" applyProtection="1">
      <alignment horizontal="center" vertical="center"/>
      <protection/>
    </xf>
    <xf numFmtId="168" fontId="50" fillId="35" borderId="15" xfId="0" applyNumberFormat="1" applyFont="1" applyFill="1" applyBorder="1" applyAlignment="1" applyProtection="1">
      <alignment horizontal="center" vertical="center"/>
      <protection/>
    </xf>
    <xf numFmtId="3" fontId="4" fillId="0" borderId="24" xfId="0" applyNumberFormat="1" applyFont="1" applyBorder="1" applyAlignment="1">
      <alignment/>
    </xf>
    <xf numFmtId="9" fontId="4" fillId="0" borderId="24" xfId="73" applyFont="1" applyFill="1" applyBorder="1" applyAlignment="1">
      <alignment horizontal="right"/>
    </xf>
    <xf numFmtId="49" fontId="6" fillId="36" borderId="21" xfId="0" applyNumberFormat="1" applyFont="1" applyFill="1" applyBorder="1" applyAlignment="1" applyProtection="1">
      <alignment horizontal="left"/>
      <protection locked="0"/>
    </xf>
    <xf numFmtId="0" fontId="50" fillId="35" borderId="0" xfId="0" applyFont="1" applyFill="1" applyBorder="1" applyAlignment="1" applyProtection="1">
      <alignment vertical="center"/>
      <protection/>
    </xf>
    <xf numFmtId="0" fontId="49" fillId="36" borderId="0" xfId="0" applyFont="1" applyFill="1" applyBorder="1" applyAlignment="1" applyProtection="1">
      <alignment vertical="center" wrapText="1"/>
      <protection/>
    </xf>
    <xf numFmtId="1" fontId="50" fillId="35" borderId="0" xfId="0" applyNumberFormat="1" applyFont="1" applyFill="1" applyBorder="1" applyAlignment="1" applyProtection="1">
      <alignment horizontal="center" vertical="center"/>
      <protection/>
    </xf>
    <xf numFmtId="170" fontId="4" fillId="39" borderId="17" xfId="73" applyNumberFormat="1" applyFont="1" applyFill="1" applyBorder="1" applyAlignment="1">
      <alignment horizontal="right"/>
    </xf>
    <xf numFmtId="49" fontId="6" fillId="36" borderId="22" xfId="0" applyNumberFormat="1" applyFont="1" applyFill="1" applyBorder="1" applyAlignment="1" applyProtection="1">
      <alignment horizontal="left"/>
      <protection locked="0"/>
    </xf>
    <xf numFmtId="0" fontId="0" fillId="36" borderId="22" xfId="0" applyFill="1" applyBorder="1" applyAlignment="1">
      <alignment/>
    </xf>
    <xf numFmtId="0" fontId="0" fillId="0" borderId="22" xfId="0" applyBorder="1" applyAlignment="1">
      <alignment/>
    </xf>
    <xf numFmtId="49" fontId="6" fillId="36" borderId="21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Percent 5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roebuck\Dropbox%20(BOMAG%20NA)\BOMAG%20SALES\Sales%20Documents\2017%20pricing\2017%20Price%20Lists\Copy%20of%20PC+USA_BOMAG_Pricelist2017_US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ptions"/>
      <sheetName val="ImportMachines"/>
      <sheetName val="BOMAG Pricelist"/>
      <sheetName val="transMenu"/>
      <sheetName val="Groups"/>
    </sheetNames>
    <sheetDataSet>
      <sheetData sheetId="1">
        <row r="2">
          <cell r="AD2" t="str">
            <v>€</v>
          </cell>
        </row>
      </sheetData>
      <sheetData sheetId="3">
        <row r="1">
          <cell r="A1" t="str">
            <v>German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2:E50"/>
  <sheetViews>
    <sheetView zoomScalePageLayoutView="0" workbookViewId="0" topLeftCell="A1">
      <selection activeCell="A21" sqref="A21"/>
    </sheetView>
  </sheetViews>
  <sheetFormatPr defaultColWidth="9.33203125" defaultRowHeight="11.25"/>
  <cols>
    <col min="1" max="1" width="111.83203125" style="0" customWidth="1"/>
  </cols>
  <sheetData>
    <row r="12" ht="45">
      <c r="A12" s="2" t="s">
        <v>136</v>
      </c>
    </row>
    <row r="16" ht="60.75" customHeight="1">
      <c r="A16" s="3" t="s">
        <v>14</v>
      </c>
    </row>
    <row r="20" ht="10.5" customHeight="1"/>
    <row r="21" ht="10.5" customHeight="1"/>
    <row r="22" ht="10.5" customHeight="1"/>
    <row r="23" ht="10.5" customHeight="1"/>
    <row r="38" spans="1:5" ht="9.75">
      <c r="A38" s="1"/>
      <c r="B38" s="1"/>
      <c r="C38" s="1"/>
      <c r="D38" s="1"/>
      <c r="E38" s="1"/>
    </row>
    <row r="39" spans="1:5" ht="9.75">
      <c r="A39" s="12"/>
      <c r="B39" s="12"/>
      <c r="C39" s="5"/>
      <c r="D39" s="6"/>
      <c r="E39" s="13"/>
    </row>
    <row r="40" spans="1:5" ht="9.75">
      <c r="A40" s="14" t="s">
        <v>1</v>
      </c>
      <c r="B40" s="4"/>
      <c r="C40" s="5"/>
      <c r="D40" s="6"/>
      <c r="E40" s="12"/>
    </row>
    <row r="41" spans="1:5" ht="11.25">
      <c r="A41" s="15" t="s">
        <v>2</v>
      </c>
      <c r="B41" s="7"/>
      <c r="C41" s="8"/>
      <c r="D41" s="9"/>
      <c r="E41" s="7"/>
    </row>
    <row r="42" spans="1:5" ht="11.25">
      <c r="A42" s="15" t="s">
        <v>3</v>
      </c>
      <c r="B42" s="7"/>
      <c r="C42" s="10"/>
      <c r="D42" s="9"/>
      <c r="E42" s="7"/>
    </row>
    <row r="43" spans="1:5" ht="11.25">
      <c r="A43" s="15" t="s">
        <v>4</v>
      </c>
      <c r="B43" s="7"/>
      <c r="C43" s="10"/>
      <c r="D43" s="9"/>
      <c r="E43" s="7"/>
    </row>
    <row r="44" spans="1:5" ht="11.25">
      <c r="A44" s="15" t="s">
        <v>15</v>
      </c>
      <c r="B44" s="7"/>
      <c r="C44" s="10"/>
      <c r="D44" s="9"/>
      <c r="E44" s="7"/>
    </row>
    <row r="45" spans="1:5" ht="9.75">
      <c r="A45" s="16"/>
      <c r="B45" s="7"/>
      <c r="C45" s="10"/>
      <c r="D45" s="9"/>
      <c r="E45" s="7"/>
    </row>
    <row r="46" spans="1:5" ht="9.75">
      <c r="A46" s="17" t="s">
        <v>5</v>
      </c>
      <c r="B46" s="11"/>
      <c r="C46" s="10"/>
      <c r="D46" s="9"/>
      <c r="E46" s="7"/>
    </row>
    <row r="47" spans="1:5" ht="9.75">
      <c r="A47" s="16" t="s">
        <v>16</v>
      </c>
      <c r="B47" s="7"/>
      <c r="C47" s="10"/>
      <c r="D47" s="9"/>
      <c r="E47" s="7"/>
    </row>
    <row r="48" spans="1:5" ht="9.75">
      <c r="A48" s="16" t="s">
        <v>17</v>
      </c>
      <c r="B48" s="7"/>
      <c r="C48" s="10"/>
      <c r="D48" s="9"/>
      <c r="E48" s="7"/>
    </row>
    <row r="49" spans="1:5" ht="9.75">
      <c r="A49" s="16" t="s">
        <v>18</v>
      </c>
      <c r="B49" s="7"/>
      <c r="C49" s="10"/>
      <c r="D49" s="9"/>
      <c r="E49" s="7"/>
    </row>
    <row r="50" spans="1:5" ht="9.75">
      <c r="A50" s="18" t="s">
        <v>19</v>
      </c>
      <c r="B50" s="7"/>
      <c r="C50" s="10"/>
      <c r="D50" s="9"/>
      <c r="E50" s="7"/>
    </row>
  </sheetData>
  <sheetProtection/>
  <printOptions horizontalCentered="1"/>
  <pageMargins left="0.75" right="0.75" top="2" bottom="1" header="0.5" footer="0.5"/>
  <pageSetup fitToHeight="1" fitToWidth="1" horizontalDpi="600" verticalDpi="600" orientation="portrait" scale="98" r:id="rId2"/>
  <headerFooter alignWithMargins="0">
    <oddHeader>&amp;C&amp;G</oddHeader>
    <oddFooter>&amp;C
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4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33"/>
      <c r="C13" s="49" t="s">
        <v>51</v>
      </c>
      <c r="D13" s="61">
        <v>69200079</v>
      </c>
      <c r="E13" s="66">
        <v>6750</v>
      </c>
      <c r="F13" s="34">
        <v>1</v>
      </c>
      <c r="G13" s="66">
        <f>E13*F13</f>
        <v>6750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42</v>
      </c>
      <c r="C15" s="49" t="s">
        <v>43</v>
      </c>
      <c r="D15" s="61">
        <v>69002133</v>
      </c>
      <c r="E15" s="66">
        <v>270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29</v>
      </c>
      <c r="C16" s="49" t="s">
        <v>30</v>
      </c>
      <c r="D16" s="61">
        <v>69202001</v>
      </c>
      <c r="E16" s="66">
        <v>280</v>
      </c>
      <c r="F16" s="36">
        <v>0</v>
      </c>
      <c r="G16" s="66">
        <f>E16*F16</f>
        <v>0</v>
      </c>
      <c r="H16" s="43"/>
      <c r="I16" s="43"/>
      <c r="J16" s="42"/>
    </row>
    <row r="17" spans="5:7" ht="15" customHeight="1">
      <c r="E17" s="50"/>
      <c r="F17" s="44"/>
      <c r="G17" s="65">
        <f>SUM(G13:G16)</f>
        <v>6750</v>
      </c>
    </row>
    <row r="18" spans="5:7" ht="15" customHeight="1">
      <c r="E18" s="51" t="s">
        <v>98</v>
      </c>
      <c r="F18" s="104">
        <v>0.285</v>
      </c>
      <c r="G18" s="52">
        <f>G17*-F18</f>
        <v>-1923.7499999999998</v>
      </c>
    </row>
    <row r="19" spans="5:7" ht="15" customHeight="1">
      <c r="E19" s="50"/>
      <c r="F19" s="53"/>
      <c r="G19" s="65">
        <f>SUM(G17:G18)</f>
        <v>4826.25</v>
      </c>
    </row>
    <row r="20" spans="1:7" ht="15" customHeight="1">
      <c r="A20" s="62"/>
      <c r="B20" s="63"/>
      <c r="C20" s="62"/>
      <c r="D20" s="64"/>
      <c r="E20" s="51" t="s">
        <v>99</v>
      </c>
      <c r="F20" s="54">
        <v>0</v>
      </c>
      <c r="G20" s="52">
        <f>G19*-F20</f>
        <v>0</v>
      </c>
    </row>
    <row r="21" spans="5:7" ht="15" customHeight="1">
      <c r="E21" s="98"/>
      <c r="F21" s="99"/>
      <c r="G21" s="65">
        <f>SUM(G19,G20)</f>
        <v>4826.25</v>
      </c>
    </row>
    <row r="22" spans="5:7" ht="15" customHeight="1">
      <c r="E22" s="51" t="s">
        <v>100</v>
      </c>
      <c r="F22" s="55">
        <v>0</v>
      </c>
      <c r="G22" s="52">
        <f>G21*-F22</f>
        <v>0</v>
      </c>
    </row>
    <row r="23" spans="5:7" ht="15" customHeight="1" thickBot="1">
      <c r="E23" s="56"/>
      <c r="F23" s="57"/>
      <c r="G23" s="58"/>
    </row>
    <row r="24" spans="5:7" ht="15" customHeight="1" thickBot="1">
      <c r="E24" s="59" t="s">
        <v>101</v>
      </c>
      <c r="F24" s="60"/>
      <c r="G24" s="67">
        <f>SUM(G21:G22)</f>
        <v>4826.25</v>
      </c>
    </row>
  </sheetData>
  <sheetProtection/>
  <protectedRanges>
    <protectedRange password="C7AA" sqref="F12 A13:B13 A17:D21 E13:G13 A14:D14 A12:D12 F14:F16" name="Range2"/>
    <protectedRange password="C7AA" sqref="F12 A13:B13 A17:D21 E13:G13 A14:D14 A12:D12 F14:F16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6" name="Range2_5"/>
    <protectedRange password="C7AA" sqref="G15:G16" name="Range1_5"/>
    <protectedRange password="C7AA" sqref="A15:A16" name="Range2_4"/>
    <protectedRange password="C7AA" sqref="A15:A16" name="Range1_4"/>
    <protectedRange password="C7AA" sqref="C13:D13" name="Range2_6"/>
    <protectedRange password="C7AA" sqref="C13:D13" name="Range1_6"/>
    <protectedRange password="C7AA" sqref="C16:E16 D15:E15" name="Range2_7"/>
    <protectedRange password="C7AA" sqref="C16:E16 D15:E15" name="Range1_7"/>
    <protectedRange password="C7AA" sqref="B15:B16" name="Range2_9"/>
    <protectedRange password="C7AA" sqref="B15:B16" name="Range1_9"/>
    <protectedRange password="C7AA" sqref="C15" name="Range2_7_1"/>
    <protectedRange password="C7AA" sqref="C15" name="Range1_7_1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4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48"/>
      <c r="C13" s="49" t="s">
        <v>52</v>
      </c>
      <c r="D13" s="61">
        <v>69200056</v>
      </c>
      <c r="E13" s="66">
        <v>7700</v>
      </c>
      <c r="F13" s="34">
        <v>1</v>
      </c>
      <c r="G13" s="66">
        <f>E13*F13</f>
        <v>7700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42</v>
      </c>
      <c r="C15" s="49" t="s">
        <v>43</v>
      </c>
      <c r="D15" s="61">
        <v>69002124</v>
      </c>
      <c r="E15" s="66">
        <v>390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29</v>
      </c>
      <c r="C16" s="49" t="s">
        <v>45</v>
      </c>
      <c r="D16" s="61">
        <v>69202001</v>
      </c>
      <c r="E16" s="66">
        <v>280</v>
      </c>
      <c r="F16" s="36">
        <v>0</v>
      </c>
      <c r="G16" s="66">
        <f>E16*F16</f>
        <v>0</v>
      </c>
      <c r="H16" s="43"/>
      <c r="I16" s="43"/>
      <c r="J16" s="42"/>
    </row>
    <row r="17" spans="5:7" ht="15" customHeight="1">
      <c r="E17" s="50"/>
      <c r="F17" s="44"/>
      <c r="G17" s="65">
        <f>SUM(G13:G16)</f>
        <v>7700</v>
      </c>
    </row>
    <row r="18" spans="5:7" ht="15" customHeight="1">
      <c r="E18" s="51" t="s">
        <v>98</v>
      </c>
      <c r="F18" s="104">
        <v>0.285</v>
      </c>
      <c r="G18" s="52">
        <f>G17*-F18</f>
        <v>-2194.5</v>
      </c>
    </row>
    <row r="19" spans="5:7" ht="15" customHeight="1">
      <c r="E19" s="50"/>
      <c r="F19" s="53"/>
      <c r="G19" s="65">
        <f>SUM(G17:G18)</f>
        <v>5505.5</v>
      </c>
    </row>
    <row r="20" spans="1:7" ht="15" customHeight="1">
      <c r="A20" s="62"/>
      <c r="B20" s="63"/>
      <c r="C20" s="62"/>
      <c r="D20" s="64"/>
      <c r="E20" s="51" t="s">
        <v>99</v>
      </c>
      <c r="F20" s="54">
        <v>0</v>
      </c>
      <c r="G20" s="52">
        <f>G19*-F20</f>
        <v>0</v>
      </c>
    </row>
    <row r="21" spans="5:7" ht="15" customHeight="1">
      <c r="E21" s="98"/>
      <c r="F21" s="99"/>
      <c r="G21" s="65">
        <f>SUM(G19,G20)</f>
        <v>5505.5</v>
      </c>
    </row>
    <row r="22" spans="5:7" ht="15" customHeight="1">
      <c r="E22" s="51" t="s">
        <v>100</v>
      </c>
      <c r="F22" s="55">
        <v>0</v>
      </c>
      <c r="G22" s="52">
        <f>G21*-F22</f>
        <v>0</v>
      </c>
    </row>
    <row r="23" spans="5:7" ht="15" customHeight="1" thickBot="1">
      <c r="E23" s="56"/>
      <c r="F23" s="57"/>
      <c r="G23" s="58"/>
    </row>
    <row r="24" spans="5:7" ht="15" customHeight="1" thickBot="1">
      <c r="E24" s="59" t="s">
        <v>101</v>
      </c>
      <c r="F24" s="60"/>
      <c r="G24" s="67">
        <f>SUM(G21:G22)</f>
        <v>5505.5</v>
      </c>
    </row>
  </sheetData>
  <sheetProtection/>
  <protectedRanges>
    <protectedRange password="C7AA" sqref="F12 A13:B13 A17:D21 E13:G13 A14:D14 A12:D12 F14:F16" name="Range2"/>
    <protectedRange password="C7AA" sqref="F12 A13:B13 A17:D21 E13:G13 A14:D14 A12:D12 F14:F16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6" name="Range2_5"/>
    <protectedRange password="C7AA" sqref="G15:G16" name="Range1_5"/>
    <protectedRange password="C7AA" sqref="A15:A16" name="Range2_4"/>
    <protectedRange password="C7AA" sqref="A15:A16" name="Range1_4"/>
    <protectedRange password="C7AA" sqref="C15:E16" name="Range2_7"/>
    <protectedRange password="C7AA" sqref="C15:E16" name="Range1_7"/>
    <protectedRange password="C7AA" sqref="B15:B16" name="Range2_9"/>
    <protectedRange password="C7AA" sqref="B15:B16" name="Range1_9"/>
    <protectedRange password="C7AA" sqref="C13:D13" name="Range2_2_1"/>
    <protectedRange password="C7AA" sqref="C13:D13" name="Range1_2_1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4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33"/>
      <c r="C13" s="49" t="s">
        <v>53</v>
      </c>
      <c r="D13" s="61">
        <v>69200080</v>
      </c>
      <c r="E13" s="66">
        <v>8850</v>
      </c>
      <c r="F13" s="34">
        <v>1</v>
      </c>
      <c r="G13" s="66">
        <f>E13*F13</f>
        <v>8850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42</v>
      </c>
      <c r="C15" s="49" t="s">
        <v>43</v>
      </c>
      <c r="D15" s="61">
        <v>69002124</v>
      </c>
      <c r="E15" s="66">
        <v>390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29</v>
      </c>
      <c r="C16" s="49" t="s">
        <v>30</v>
      </c>
      <c r="D16" s="61">
        <v>69202001</v>
      </c>
      <c r="E16" s="66">
        <v>280</v>
      </c>
      <c r="F16" s="36">
        <v>0</v>
      </c>
      <c r="G16" s="66">
        <f>E16*F16</f>
        <v>0</v>
      </c>
      <c r="H16" s="43"/>
      <c r="I16" s="43"/>
      <c r="J16" s="42"/>
    </row>
    <row r="17" spans="5:7" ht="15" customHeight="1">
      <c r="E17" s="50"/>
      <c r="F17" s="44"/>
      <c r="G17" s="65">
        <f>SUM(G13:G16)</f>
        <v>8850</v>
      </c>
    </row>
    <row r="18" spans="5:7" ht="15" customHeight="1">
      <c r="E18" s="51" t="s">
        <v>98</v>
      </c>
      <c r="F18" s="104">
        <v>0.285</v>
      </c>
      <c r="G18" s="52">
        <f>G17*-F18</f>
        <v>-2522.25</v>
      </c>
    </row>
    <row r="19" spans="5:7" ht="15" customHeight="1">
      <c r="E19" s="50"/>
      <c r="F19" s="53"/>
      <c r="G19" s="65">
        <f>SUM(G17:G18)</f>
        <v>6327.75</v>
      </c>
    </row>
    <row r="20" spans="1:7" ht="15" customHeight="1">
      <c r="A20" s="62"/>
      <c r="B20" s="63"/>
      <c r="C20" s="62"/>
      <c r="D20" s="64"/>
      <c r="E20" s="51" t="s">
        <v>99</v>
      </c>
      <c r="F20" s="54">
        <v>0</v>
      </c>
      <c r="G20" s="52">
        <f>G19*-F20</f>
        <v>0</v>
      </c>
    </row>
    <row r="21" spans="5:7" ht="15" customHeight="1">
      <c r="E21" s="98"/>
      <c r="F21" s="99"/>
      <c r="G21" s="65">
        <f>SUM(G19,G20)</f>
        <v>6327.75</v>
      </c>
    </row>
    <row r="22" spans="5:7" ht="15" customHeight="1">
      <c r="E22" s="51" t="s">
        <v>100</v>
      </c>
      <c r="F22" s="55">
        <v>0</v>
      </c>
      <c r="G22" s="52">
        <f>G21*-F22</f>
        <v>0</v>
      </c>
    </row>
    <row r="23" spans="5:7" ht="15" customHeight="1" thickBot="1">
      <c r="E23" s="56"/>
      <c r="F23" s="57"/>
      <c r="G23" s="58"/>
    </row>
    <row r="24" spans="5:7" ht="15" customHeight="1" thickBot="1">
      <c r="E24" s="59" t="s">
        <v>101</v>
      </c>
      <c r="F24" s="60"/>
      <c r="G24" s="67">
        <f>SUM(G21:G22)</f>
        <v>6327.75</v>
      </c>
    </row>
  </sheetData>
  <sheetProtection/>
  <protectedRanges>
    <protectedRange password="C7AA" sqref="F12 A13:B13 A17:D21 E13:G13 A14:D14 A12:D12 F14:F16" name="Range2"/>
    <protectedRange password="C7AA" sqref="F12 A13:B13 A17:D21 E13:G13 A14:D14 A12:D12 F14:F16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6" name="Range2_5"/>
    <protectedRange password="C7AA" sqref="G15:G16" name="Range1_5"/>
    <protectedRange password="C7AA" sqref="A15:A16" name="Range2_4"/>
    <protectedRange password="C7AA" sqref="A15:A16" name="Range1_4"/>
    <protectedRange password="C7AA" sqref="C16:D16 D15" name="Range2_7"/>
    <protectedRange password="C7AA" sqref="C16:D16 D15" name="Range1_7"/>
    <protectedRange password="C7AA" sqref="B15:B16" name="Range2_9"/>
    <protectedRange password="C7AA" sqref="B15:B16" name="Range1_9"/>
    <protectedRange password="C7AA" sqref="C13:D13" name="Range2_6"/>
    <protectedRange password="C7AA" sqref="C13:D13" name="Range1_6"/>
    <protectedRange password="C7AA" sqref="E15:E16" name="Range2_7_1"/>
    <protectedRange password="C7AA" sqref="E15:E16" name="Range1_7_1"/>
    <protectedRange password="C7AA" sqref="C15" name="Range2_7_2"/>
    <protectedRange password="C7AA" sqref="C15" name="Range1_7_2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4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33"/>
      <c r="C13" s="49" t="s">
        <v>54</v>
      </c>
      <c r="D13" s="61">
        <v>69200081</v>
      </c>
      <c r="E13" s="66">
        <v>9700</v>
      </c>
      <c r="F13" s="34">
        <v>1</v>
      </c>
      <c r="G13" s="66">
        <f>E13*F13</f>
        <v>9700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42</v>
      </c>
      <c r="C15" s="49" t="s">
        <v>43</v>
      </c>
      <c r="D15" s="61">
        <v>69002124</v>
      </c>
      <c r="E15" s="66">
        <v>390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29</v>
      </c>
      <c r="C16" s="49" t="s">
        <v>30</v>
      </c>
      <c r="D16" s="61">
        <v>69202001</v>
      </c>
      <c r="E16" s="66">
        <v>280</v>
      </c>
      <c r="F16" s="36">
        <v>0</v>
      </c>
      <c r="G16" s="66">
        <f>E16*F16</f>
        <v>0</v>
      </c>
      <c r="H16" s="43"/>
      <c r="I16" s="43"/>
      <c r="J16" s="42"/>
    </row>
    <row r="17" spans="5:7" ht="15" customHeight="1">
      <c r="E17" s="50"/>
      <c r="F17" s="44"/>
      <c r="G17" s="65">
        <f>SUM(G13:G16)</f>
        <v>9700</v>
      </c>
    </row>
    <row r="18" spans="5:7" ht="15" customHeight="1">
      <c r="E18" s="51" t="s">
        <v>98</v>
      </c>
      <c r="F18" s="104">
        <v>0.285</v>
      </c>
      <c r="G18" s="52">
        <f>G17*-F18</f>
        <v>-2764.4999999999995</v>
      </c>
    </row>
    <row r="19" spans="5:7" ht="15" customHeight="1">
      <c r="E19" s="50"/>
      <c r="F19" s="53"/>
      <c r="G19" s="65">
        <f>SUM(G17:G18)</f>
        <v>6935.5</v>
      </c>
    </row>
    <row r="20" spans="1:7" ht="15" customHeight="1">
      <c r="A20" s="62"/>
      <c r="B20" s="63"/>
      <c r="C20" s="62"/>
      <c r="D20" s="64"/>
      <c r="E20" s="51" t="s">
        <v>99</v>
      </c>
      <c r="F20" s="54">
        <v>0</v>
      </c>
      <c r="G20" s="52">
        <f>G19*-F20</f>
        <v>0</v>
      </c>
    </row>
    <row r="21" spans="5:7" ht="15" customHeight="1">
      <c r="E21" s="98"/>
      <c r="F21" s="99"/>
      <c r="G21" s="65">
        <f>SUM(G19,G20)</f>
        <v>6935.5</v>
      </c>
    </row>
    <row r="22" spans="5:7" ht="15" customHeight="1">
      <c r="E22" s="51" t="s">
        <v>100</v>
      </c>
      <c r="F22" s="55">
        <v>0</v>
      </c>
      <c r="G22" s="52">
        <f>G21*-F22</f>
        <v>0</v>
      </c>
    </row>
    <row r="23" spans="5:7" ht="15" customHeight="1" thickBot="1">
      <c r="E23" s="56"/>
      <c r="F23" s="57"/>
      <c r="G23" s="58"/>
    </row>
    <row r="24" spans="5:7" ht="15" customHeight="1" thickBot="1">
      <c r="E24" s="59" t="s">
        <v>101</v>
      </c>
      <c r="F24" s="60"/>
      <c r="G24" s="67">
        <f>SUM(G21:G22)</f>
        <v>6935.5</v>
      </c>
    </row>
  </sheetData>
  <sheetProtection/>
  <protectedRanges>
    <protectedRange password="C7AA" sqref="F12 A13:B13 A17:D21 E13:G13 A14:D14 A12:D12 F14:F16" name="Range2"/>
    <protectedRange password="C7AA" sqref="F12 A13:B13 A17:D21 E13:G13 A14:D14 A12:D12 F14:F16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6" name="Range2_5"/>
    <protectedRange password="C7AA" sqref="G15:G16" name="Range1_5"/>
    <protectedRange password="C7AA" sqref="A15:A16" name="Range2_4"/>
    <protectedRange password="C7AA" sqref="A15:A16" name="Range1_4"/>
    <protectedRange password="C7AA" sqref="C16:D16 D15" name="Range2_7"/>
    <protectedRange password="C7AA" sqref="C16:D16 D15" name="Range1_7"/>
    <protectedRange password="C7AA" sqref="B15:B16" name="Range2_9"/>
    <protectedRange password="C7AA" sqref="B15:B16" name="Range1_9"/>
    <protectedRange password="C7AA" sqref="E15:E16" name="Range2_7_1"/>
    <protectedRange password="C7AA" sqref="E15:E16" name="Range1_7_1"/>
    <protectedRange password="C7AA" sqref="C13:D13" name="Range2_2"/>
    <protectedRange password="C7AA" sqref="C13:D13" name="Range1_2"/>
    <protectedRange password="C7AA" sqref="C15" name="Range2_7_2"/>
    <protectedRange password="C7AA" sqref="C15" name="Range1_7_2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8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38" t="s">
        <v>102</v>
      </c>
      <c r="B13" s="48"/>
      <c r="C13" s="94" t="s">
        <v>55</v>
      </c>
      <c r="D13" s="61">
        <v>69200088</v>
      </c>
      <c r="E13" s="66">
        <v>11900</v>
      </c>
      <c r="F13" s="34">
        <v>1</v>
      </c>
      <c r="G13" s="66">
        <f>E13*F13</f>
        <v>11900</v>
      </c>
      <c r="H13" s="43"/>
      <c r="I13" s="43"/>
      <c r="J13" s="42"/>
    </row>
    <row r="14" spans="1:10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43"/>
      <c r="I14" s="43"/>
      <c r="J14" s="42"/>
    </row>
    <row r="15" spans="1:10" ht="24" customHeight="1">
      <c r="A15" s="47"/>
      <c r="B15" s="48" t="s">
        <v>56</v>
      </c>
      <c r="C15" s="49" t="s">
        <v>103</v>
      </c>
      <c r="D15" s="61">
        <v>69200707</v>
      </c>
      <c r="E15" s="66">
        <v>1465</v>
      </c>
      <c r="F15" s="34">
        <v>0</v>
      </c>
      <c r="G15" s="66">
        <f>E15*F15</f>
        <v>0</v>
      </c>
      <c r="H15" s="43"/>
      <c r="I15" s="43"/>
      <c r="J15" s="42"/>
    </row>
    <row r="16" spans="1:10" ht="12">
      <c r="A16" s="30" t="s">
        <v>97</v>
      </c>
      <c r="B16" s="30" t="s">
        <v>32</v>
      </c>
      <c r="C16" s="30" t="s">
        <v>0</v>
      </c>
      <c r="D16" s="30" t="s">
        <v>33</v>
      </c>
      <c r="E16" s="45" t="s">
        <v>89</v>
      </c>
      <c r="F16" s="31"/>
      <c r="G16" s="46" t="s">
        <v>90</v>
      </c>
      <c r="I16" s="43"/>
      <c r="J16" s="42"/>
    </row>
    <row r="17" spans="1:10" ht="24" customHeight="1">
      <c r="A17" s="32"/>
      <c r="B17" s="48" t="s">
        <v>58</v>
      </c>
      <c r="C17" s="49" t="s">
        <v>124</v>
      </c>
      <c r="D17" s="61">
        <v>69001001</v>
      </c>
      <c r="E17" s="66">
        <v>365</v>
      </c>
      <c r="F17" s="95">
        <v>0</v>
      </c>
      <c r="G17" s="66">
        <f>E17*F17</f>
        <v>0</v>
      </c>
      <c r="H17" s="43"/>
      <c r="I17" s="43"/>
      <c r="J17" s="42"/>
    </row>
    <row r="18" spans="1:10" ht="24" customHeight="1">
      <c r="A18" s="32"/>
      <c r="B18" s="48" t="s">
        <v>57</v>
      </c>
      <c r="C18" s="49" t="s">
        <v>125</v>
      </c>
      <c r="D18" s="61">
        <v>69002101</v>
      </c>
      <c r="E18" s="66">
        <v>530</v>
      </c>
      <c r="F18" s="36">
        <v>0</v>
      </c>
      <c r="G18" s="66">
        <f>E18*F18</f>
        <v>0</v>
      </c>
      <c r="H18" s="43"/>
      <c r="I18" s="43"/>
      <c r="J18" s="42"/>
    </row>
    <row r="19" spans="1:10" ht="24" customHeight="1">
      <c r="A19" s="32"/>
      <c r="B19" s="48" t="s">
        <v>42</v>
      </c>
      <c r="C19" s="49" t="s">
        <v>59</v>
      </c>
      <c r="D19" s="61">
        <v>69002061</v>
      </c>
      <c r="E19" s="66">
        <v>420</v>
      </c>
      <c r="F19" s="36">
        <v>0</v>
      </c>
      <c r="G19" s="66">
        <f>E19*F19</f>
        <v>0</v>
      </c>
      <c r="H19" s="43"/>
      <c r="I19" s="43"/>
      <c r="J19" s="42"/>
    </row>
    <row r="20" spans="1:10" ht="24" customHeight="1">
      <c r="A20" s="32"/>
      <c r="B20" s="48" t="s">
        <v>42</v>
      </c>
      <c r="C20" s="49" t="s">
        <v>61</v>
      </c>
      <c r="D20" s="61">
        <v>69002065</v>
      </c>
      <c r="E20" s="66">
        <v>475</v>
      </c>
      <c r="F20" s="36">
        <v>0</v>
      </c>
      <c r="G20" s="66">
        <f>E20*F20</f>
        <v>0</v>
      </c>
      <c r="H20" s="43"/>
      <c r="I20" s="43"/>
      <c r="J20" s="42"/>
    </row>
    <row r="21" spans="1:17" s="28" customFormat="1" ht="15" customHeight="1">
      <c r="A21" s="19"/>
      <c r="B21" s="20"/>
      <c r="C21" s="19"/>
      <c r="D21" s="22"/>
      <c r="E21" s="50"/>
      <c r="F21" s="44"/>
      <c r="G21" s="65">
        <f>SUM(G13:G18)</f>
        <v>11900</v>
      </c>
      <c r="H21" s="26"/>
      <c r="I21" s="29"/>
      <c r="J21" s="26"/>
      <c r="K21" s="19"/>
      <c r="L21" s="19"/>
      <c r="M21" s="19"/>
      <c r="N21" s="19"/>
      <c r="O21" s="19"/>
      <c r="P21" s="19"/>
      <c r="Q21" s="43"/>
    </row>
    <row r="22" spans="1:17" s="28" customFormat="1" ht="15" customHeight="1">
      <c r="A22" s="19"/>
      <c r="B22" s="20"/>
      <c r="C22" s="19"/>
      <c r="D22" s="22"/>
      <c r="E22" s="51" t="s">
        <v>98</v>
      </c>
      <c r="F22" s="104">
        <v>0.285</v>
      </c>
      <c r="G22" s="52">
        <f>G21*-F22</f>
        <v>-3391.4999999999995</v>
      </c>
      <c r="H22" s="26"/>
      <c r="I22" s="29"/>
      <c r="J22" s="26"/>
      <c r="K22" s="19"/>
      <c r="L22" s="19"/>
      <c r="M22" s="19"/>
      <c r="N22" s="19"/>
      <c r="O22" s="19"/>
      <c r="P22" s="19"/>
      <c r="Q22" s="43"/>
    </row>
    <row r="23" spans="1:17" s="28" customFormat="1" ht="15" customHeight="1">
      <c r="A23" s="19"/>
      <c r="B23" s="20"/>
      <c r="C23" s="19"/>
      <c r="D23" s="22"/>
      <c r="E23" s="50"/>
      <c r="F23" s="53"/>
      <c r="G23" s="65">
        <f>SUM(G21:G22)</f>
        <v>8508.5</v>
      </c>
      <c r="H23" s="26"/>
      <c r="I23" s="29"/>
      <c r="J23" s="26"/>
      <c r="K23" s="19"/>
      <c r="L23" s="19"/>
      <c r="M23" s="19"/>
      <c r="N23" s="19"/>
      <c r="O23" s="19"/>
      <c r="P23" s="19"/>
      <c r="Q23" s="43"/>
    </row>
    <row r="24" spans="1:17" s="28" customFormat="1" ht="15" customHeight="1">
      <c r="A24" s="62"/>
      <c r="B24" s="63"/>
      <c r="C24" s="62"/>
      <c r="D24" s="64"/>
      <c r="E24" s="51" t="s">
        <v>99</v>
      </c>
      <c r="F24" s="54">
        <v>0</v>
      </c>
      <c r="G24" s="52">
        <f>G23*-F24</f>
        <v>0</v>
      </c>
      <c r="H24" s="26"/>
      <c r="I24" s="29"/>
      <c r="J24" s="26"/>
      <c r="K24" s="19"/>
      <c r="L24" s="19"/>
      <c r="M24" s="19"/>
      <c r="N24" s="19"/>
      <c r="O24" s="19"/>
      <c r="P24" s="19"/>
      <c r="Q24" s="43"/>
    </row>
    <row r="25" spans="1:17" s="28" customFormat="1" ht="15" customHeight="1">
      <c r="A25" s="19"/>
      <c r="B25" s="20"/>
      <c r="C25" s="19"/>
      <c r="D25" s="22"/>
      <c r="E25" s="98"/>
      <c r="F25" s="99"/>
      <c r="G25" s="65">
        <f>SUM(G23,G24)</f>
        <v>8508.5</v>
      </c>
      <c r="H25" s="26"/>
      <c r="I25" s="29"/>
      <c r="J25" s="26"/>
      <c r="K25" s="19"/>
      <c r="L25" s="19"/>
      <c r="M25" s="19"/>
      <c r="N25" s="19"/>
      <c r="O25" s="19"/>
      <c r="P25" s="19"/>
      <c r="Q25" s="43"/>
    </row>
    <row r="26" spans="1:17" s="28" customFormat="1" ht="15" customHeight="1">
      <c r="A26" s="19"/>
      <c r="B26" s="20"/>
      <c r="C26" s="19"/>
      <c r="D26" s="22"/>
      <c r="E26" s="51" t="s">
        <v>100</v>
      </c>
      <c r="F26" s="55">
        <v>0</v>
      </c>
      <c r="G26" s="52">
        <f>G25*-F26</f>
        <v>0</v>
      </c>
      <c r="H26" s="26"/>
      <c r="I26" s="29"/>
      <c r="J26" s="26"/>
      <c r="K26" s="19"/>
      <c r="L26" s="19"/>
      <c r="M26" s="19"/>
      <c r="N26" s="19"/>
      <c r="O26" s="19"/>
      <c r="P26" s="19"/>
      <c r="Q26" s="43"/>
    </row>
    <row r="27" spans="1:17" s="28" customFormat="1" ht="15" customHeight="1" thickBot="1">
      <c r="A27" s="19"/>
      <c r="B27" s="20"/>
      <c r="C27" s="19"/>
      <c r="D27" s="22"/>
      <c r="E27" s="56"/>
      <c r="F27" s="57"/>
      <c r="G27" s="58"/>
      <c r="H27" s="26"/>
      <c r="I27" s="29"/>
      <c r="J27" s="26"/>
      <c r="K27" s="19"/>
      <c r="L27" s="19"/>
      <c r="M27" s="19"/>
      <c r="N27" s="19"/>
      <c r="O27" s="19"/>
      <c r="P27" s="19"/>
      <c r="Q27" s="43"/>
    </row>
    <row r="28" spans="1:17" s="28" customFormat="1" ht="15" customHeight="1" thickBot="1">
      <c r="A28" s="19"/>
      <c r="B28" s="20"/>
      <c r="C28" s="19"/>
      <c r="D28" s="22"/>
      <c r="E28" s="59" t="s">
        <v>101</v>
      </c>
      <c r="F28" s="60"/>
      <c r="G28" s="67">
        <f>SUM(G25:G26)</f>
        <v>8508.5</v>
      </c>
      <c r="H28" s="26"/>
      <c r="I28" s="29"/>
      <c r="J28" s="26"/>
      <c r="K28" s="19"/>
      <c r="L28" s="19"/>
      <c r="M28" s="19"/>
      <c r="N28" s="19"/>
      <c r="O28" s="19"/>
      <c r="P28" s="19"/>
      <c r="Q28" s="43"/>
    </row>
  </sheetData>
  <sheetProtection/>
  <protectedRanges>
    <protectedRange password="C7AA" sqref="F12 A13:B13 A21:D25 E13:G13 A16:D16 A12:D12 A15:B15 A14:D14 F14 E15:G15 F16:F20" name="Range2"/>
    <protectedRange password="C7AA" sqref="F12 A13:B13 A21:D25 E13:G13 A16:D16 A12:D12 A15:B15 A14:D14 F14 E15:G15 F16:F20" name="Range1"/>
    <protectedRange password="C7AA" sqref="E12 E16 E14" name="Range2_1"/>
    <protectedRange password="C7AA" sqref="E12 E16 E14" name="Range1_1"/>
    <protectedRange password="C7AA" sqref="G12 G16 G14" name="Range2_3"/>
    <protectedRange password="C7AA" sqref="G12 G16 G14" name="Range1_3"/>
    <protectedRange password="C7AA" sqref="G17:G20" name="Range2_5"/>
    <protectedRange password="C7AA" sqref="G17:G20" name="Range1_5"/>
    <protectedRange password="C7AA" sqref="E17:E20" name="Range2_7_1"/>
    <protectedRange password="C7AA" sqref="E17:E20" name="Range1_7_1"/>
    <protectedRange password="C7AA" sqref="C13:D13 C15:D15" name="Range2_6"/>
    <protectedRange password="C7AA" sqref="C13:D13 C15:D15" name="Range1_6"/>
    <protectedRange password="C7AA" sqref="B17:D18" name="Range2_2"/>
    <protectedRange password="C7AA" sqref="B17:D18" name="Range1_2"/>
    <protectedRange password="C7AA" sqref="A17:A18" name="Range2_8"/>
    <protectedRange password="C7AA" sqref="A17:A18" name="Range1_8"/>
    <protectedRange password="C7AA" sqref="A19:D19" name="Range2_10"/>
    <protectedRange password="C7AA" sqref="A19:D19" name="Range1_10"/>
    <protectedRange password="C7AA" sqref="A20:D20" name="Range2_11"/>
    <protectedRange password="C7AA" sqref="A20:D20" name="Range1_11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94" t="s">
        <v>62</v>
      </c>
      <c r="D13" s="61">
        <v>69200089</v>
      </c>
      <c r="E13" s="66">
        <v>13195</v>
      </c>
      <c r="F13" s="34">
        <v>1</v>
      </c>
      <c r="G13" s="66">
        <f>E13*F13</f>
        <v>13195</v>
      </c>
      <c r="H13" s="43"/>
      <c r="I13" s="43"/>
      <c r="J13" s="42"/>
    </row>
    <row r="14" spans="1:10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43"/>
      <c r="I14" s="43"/>
      <c r="J14" s="42"/>
    </row>
    <row r="15" spans="1:10" ht="24" customHeight="1">
      <c r="A15" s="47"/>
      <c r="B15" s="48" t="s">
        <v>56</v>
      </c>
      <c r="C15" s="49" t="s">
        <v>103</v>
      </c>
      <c r="D15" s="61"/>
      <c r="E15" s="66">
        <v>1465</v>
      </c>
      <c r="F15" s="34">
        <v>0</v>
      </c>
      <c r="G15" s="66">
        <f aca="true" t="shared" si="0" ref="G15:G20">E15*F15</f>
        <v>0</v>
      </c>
      <c r="H15" s="43"/>
      <c r="I15" s="43"/>
      <c r="J15" s="42"/>
    </row>
    <row r="16" spans="1:10" ht="12">
      <c r="A16" s="35" t="s">
        <v>97</v>
      </c>
      <c r="B16" s="30" t="s">
        <v>32</v>
      </c>
      <c r="C16" s="30" t="s">
        <v>0</v>
      </c>
      <c r="D16" s="30" t="s">
        <v>33</v>
      </c>
      <c r="E16" s="45" t="s">
        <v>89</v>
      </c>
      <c r="F16" s="31"/>
      <c r="G16" s="46" t="s">
        <v>90</v>
      </c>
      <c r="I16" s="43"/>
      <c r="J16" s="42"/>
    </row>
    <row r="17" spans="1:10" ht="24" customHeight="1">
      <c r="A17" s="32"/>
      <c r="B17" s="48" t="s">
        <v>58</v>
      </c>
      <c r="C17" s="49" t="s">
        <v>124</v>
      </c>
      <c r="D17" s="61">
        <v>69001001</v>
      </c>
      <c r="E17" s="66">
        <v>365</v>
      </c>
      <c r="F17" s="36">
        <v>0</v>
      </c>
      <c r="G17" s="66">
        <f t="shared" si="0"/>
        <v>0</v>
      </c>
      <c r="H17" s="43"/>
      <c r="I17" s="43"/>
      <c r="J17" s="42"/>
    </row>
    <row r="18" spans="1:10" ht="24" customHeight="1">
      <c r="A18" s="32"/>
      <c r="B18" s="48" t="s">
        <v>57</v>
      </c>
      <c r="C18" s="49" t="s">
        <v>125</v>
      </c>
      <c r="D18" s="61">
        <v>69002101</v>
      </c>
      <c r="E18" s="66">
        <v>530</v>
      </c>
      <c r="F18" s="36">
        <v>0</v>
      </c>
      <c r="G18" s="66">
        <f t="shared" si="0"/>
        <v>0</v>
      </c>
      <c r="H18" s="43"/>
      <c r="I18" s="43"/>
      <c r="J18" s="42"/>
    </row>
    <row r="19" spans="1:10" ht="24" customHeight="1">
      <c r="A19" s="32"/>
      <c r="B19" s="48" t="s">
        <v>42</v>
      </c>
      <c r="C19" s="49" t="s">
        <v>59</v>
      </c>
      <c r="D19" s="61">
        <v>69002061</v>
      </c>
      <c r="E19" s="66">
        <v>420</v>
      </c>
      <c r="F19" s="36">
        <v>0</v>
      </c>
      <c r="G19" s="66">
        <f t="shared" si="0"/>
        <v>0</v>
      </c>
      <c r="H19" s="43"/>
      <c r="I19" s="43"/>
      <c r="J19" s="42"/>
    </row>
    <row r="20" spans="1:10" ht="24" customHeight="1">
      <c r="A20" s="32"/>
      <c r="B20" s="48" t="s">
        <v>42</v>
      </c>
      <c r="C20" s="49" t="s">
        <v>60</v>
      </c>
      <c r="D20" s="61">
        <v>69002060</v>
      </c>
      <c r="E20" s="66">
        <v>430</v>
      </c>
      <c r="F20" s="36">
        <v>0</v>
      </c>
      <c r="G20" s="66">
        <f t="shared" si="0"/>
        <v>0</v>
      </c>
      <c r="H20" s="43"/>
      <c r="I20" s="43"/>
      <c r="J20" s="42"/>
    </row>
    <row r="21" spans="1:10" ht="24" customHeight="1">
      <c r="A21" s="32"/>
      <c r="B21" s="48" t="s">
        <v>42</v>
      </c>
      <c r="C21" s="49" t="s">
        <v>61</v>
      </c>
      <c r="D21" s="61">
        <v>69002065</v>
      </c>
      <c r="E21" s="66">
        <v>475</v>
      </c>
      <c r="F21" s="36">
        <v>0</v>
      </c>
      <c r="G21" s="66">
        <f>E21*F21</f>
        <v>0</v>
      </c>
      <c r="H21" s="43"/>
      <c r="I21" s="43"/>
      <c r="J21" s="42"/>
    </row>
    <row r="22" spans="1:17" s="28" customFormat="1" ht="15" customHeight="1">
      <c r="A22" s="19"/>
      <c r="B22" s="20"/>
      <c r="C22" s="19"/>
      <c r="D22" s="22"/>
      <c r="E22" s="50"/>
      <c r="F22" s="44"/>
      <c r="G22" s="65">
        <f>SUM(G13:G18)</f>
        <v>13195</v>
      </c>
      <c r="H22" s="26"/>
      <c r="I22" s="29"/>
      <c r="J22" s="26"/>
      <c r="K22" s="19"/>
      <c r="L22" s="19"/>
      <c r="M22" s="19"/>
      <c r="N22" s="19"/>
      <c r="O22" s="19"/>
      <c r="P22" s="19"/>
      <c r="Q22" s="43"/>
    </row>
    <row r="23" spans="1:17" s="28" customFormat="1" ht="15" customHeight="1">
      <c r="A23" s="19"/>
      <c r="B23" s="20"/>
      <c r="C23" s="19"/>
      <c r="D23" s="22"/>
      <c r="E23" s="51" t="s">
        <v>98</v>
      </c>
      <c r="F23" s="104">
        <v>0.285</v>
      </c>
      <c r="G23" s="52">
        <f>G22*-F23</f>
        <v>-3760.575</v>
      </c>
      <c r="H23" s="26"/>
      <c r="I23" s="29"/>
      <c r="J23" s="26"/>
      <c r="K23" s="19"/>
      <c r="L23" s="19"/>
      <c r="M23" s="19"/>
      <c r="N23" s="19"/>
      <c r="O23" s="19"/>
      <c r="P23" s="19"/>
      <c r="Q23" s="43"/>
    </row>
    <row r="24" spans="1:17" s="28" customFormat="1" ht="15" customHeight="1">
      <c r="A24" s="19"/>
      <c r="B24" s="20"/>
      <c r="C24" s="19"/>
      <c r="D24" s="22"/>
      <c r="E24" s="50"/>
      <c r="F24" s="53"/>
      <c r="G24" s="65">
        <f>SUM(G22:G23)</f>
        <v>9434.425</v>
      </c>
      <c r="H24" s="26"/>
      <c r="I24" s="29"/>
      <c r="J24" s="26"/>
      <c r="K24" s="19"/>
      <c r="L24" s="19"/>
      <c r="M24" s="19"/>
      <c r="N24" s="19"/>
      <c r="O24" s="19"/>
      <c r="P24" s="19"/>
      <c r="Q24" s="43"/>
    </row>
    <row r="25" spans="1:17" s="28" customFormat="1" ht="15" customHeight="1">
      <c r="A25" s="62"/>
      <c r="B25" s="63"/>
      <c r="C25" s="62"/>
      <c r="D25" s="64"/>
      <c r="E25" s="51" t="s">
        <v>99</v>
      </c>
      <c r="F25" s="54">
        <v>0</v>
      </c>
      <c r="G25" s="52">
        <f>G24*-F25</f>
        <v>0</v>
      </c>
      <c r="H25" s="26"/>
      <c r="I25" s="29"/>
      <c r="J25" s="26"/>
      <c r="K25" s="19"/>
      <c r="L25" s="19"/>
      <c r="M25" s="19"/>
      <c r="N25" s="19"/>
      <c r="O25" s="19"/>
      <c r="P25" s="19"/>
      <c r="Q25" s="43"/>
    </row>
    <row r="26" spans="1:17" s="28" customFormat="1" ht="15" customHeight="1">
      <c r="A26" s="19"/>
      <c r="B26" s="20"/>
      <c r="C26" s="19"/>
      <c r="D26" s="22"/>
      <c r="E26" s="98"/>
      <c r="F26" s="99"/>
      <c r="G26" s="65">
        <f>SUM(G24,G25)</f>
        <v>9434.425</v>
      </c>
      <c r="H26" s="26"/>
      <c r="I26" s="29"/>
      <c r="J26" s="26"/>
      <c r="K26" s="19"/>
      <c r="L26" s="19"/>
      <c r="M26" s="19"/>
      <c r="N26" s="19"/>
      <c r="O26" s="19"/>
      <c r="P26" s="19"/>
      <c r="Q26" s="43"/>
    </row>
    <row r="27" spans="1:17" s="28" customFormat="1" ht="15" customHeight="1">
      <c r="A27" s="19"/>
      <c r="B27" s="20"/>
      <c r="C27" s="19"/>
      <c r="D27" s="22"/>
      <c r="E27" s="51" t="s">
        <v>100</v>
      </c>
      <c r="F27" s="55">
        <v>0</v>
      </c>
      <c r="G27" s="52">
        <f>G26*-F27</f>
        <v>0</v>
      </c>
      <c r="H27" s="26"/>
      <c r="I27" s="29"/>
      <c r="J27" s="26"/>
      <c r="K27" s="19"/>
      <c r="L27" s="19"/>
      <c r="M27" s="19"/>
      <c r="N27" s="19"/>
      <c r="O27" s="19"/>
      <c r="P27" s="19"/>
      <c r="Q27" s="43"/>
    </row>
    <row r="28" spans="1:17" s="28" customFormat="1" ht="15" customHeight="1" thickBot="1">
      <c r="A28" s="19"/>
      <c r="B28" s="20"/>
      <c r="C28" s="19"/>
      <c r="D28" s="22"/>
      <c r="E28" s="56"/>
      <c r="F28" s="57"/>
      <c r="G28" s="58"/>
      <c r="H28" s="26"/>
      <c r="I28" s="29"/>
      <c r="J28" s="26"/>
      <c r="K28" s="19"/>
      <c r="L28" s="19"/>
      <c r="M28" s="19"/>
      <c r="N28" s="19"/>
      <c r="O28" s="19"/>
      <c r="P28" s="19"/>
      <c r="Q28" s="43"/>
    </row>
    <row r="29" spans="1:17" s="28" customFormat="1" ht="15" customHeight="1" thickBot="1">
      <c r="A29" s="19"/>
      <c r="B29" s="20"/>
      <c r="C29" s="19"/>
      <c r="D29" s="22"/>
      <c r="E29" s="59" t="s">
        <v>101</v>
      </c>
      <c r="F29" s="60"/>
      <c r="G29" s="67">
        <f>SUM(G26:G27)</f>
        <v>9434.425</v>
      </c>
      <c r="H29" s="26"/>
      <c r="I29" s="29"/>
      <c r="J29" s="26"/>
      <c r="K29" s="19"/>
      <c r="L29" s="19"/>
      <c r="M29" s="19"/>
      <c r="N29" s="19"/>
      <c r="O29" s="19"/>
      <c r="P29" s="19"/>
      <c r="Q29" s="43"/>
    </row>
  </sheetData>
  <sheetProtection/>
  <protectedRanges>
    <protectedRange password="C7AA" sqref="F12 A13:B13 A22:D26 E13:G13 A16:D16 A12:D12 A15:B15 A14:D14 F14 E15:G15 F16:F21" name="Range2"/>
    <protectedRange password="C7AA" sqref="F12 A13:B13 A22:D26 E13:G13 A16:D16 A12:D12 A15:B15 A14:D14 F14 E15:G15 F16:F21" name="Range1"/>
    <protectedRange password="C7AA" sqref="E12 E16 E14" name="Range2_1"/>
    <protectedRange password="C7AA" sqref="E12 E16 E14" name="Range1_1"/>
    <protectedRange password="C7AA" sqref="G12 G16 G14" name="Range2_3"/>
    <protectedRange password="C7AA" sqref="G12 G16 G14" name="Range1_3"/>
    <protectedRange password="C7AA" sqref="G17:G21" name="Range2_5"/>
    <protectedRange password="C7AA" sqref="G17:G21" name="Range1_5"/>
    <protectedRange password="C7AA" sqref="E17:E21" name="Range2_7_1"/>
    <protectedRange password="C7AA" sqref="E17:E21" name="Range1_7_1"/>
    <protectedRange password="C7AA" sqref="C15:D15" name="Range2_6"/>
    <protectedRange password="C7AA" sqref="C15:D15" name="Range1_6"/>
    <protectedRange password="C7AA" sqref="B17:D18" name="Range2_2"/>
    <protectedRange password="C7AA" sqref="B17:D18" name="Range1_2"/>
    <protectedRange password="C7AA" sqref="A17:A18" name="Range2_8"/>
    <protectedRange password="C7AA" sqref="A17:A18" name="Range1_8"/>
    <protectedRange password="C7AA" sqref="A19:D19" name="Range2_10"/>
    <protectedRange password="C7AA" sqref="A19:D19" name="Range1_10"/>
    <protectedRange password="C7AA" sqref="A20:D21" name="Range2_11"/>
    <protectedRange password="C7AA" sqref="A20:D21" name="Range1_11"/>
    <protectedRange password="C7AA" sqref="C13:D13" name="Range2_4"/>
    <protectedRange password="C7AA" sqref="C13:D13" name="Range1_4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94" t="s">
        <v>63</v>
      </c>
      <c r="D13" s="61">
        <v>69200098</v>
      </c>
      <c r="E13" s="66">
        <v>15280</v>
      </c>
      <c r="F13" s="34">
        <v>1</v>
      </c>
      <c r="G13" s="66">
        <f>E13*F13</f>
        <v>15280</v>
      </c>
      <c r="H13" s="43"/>
      <c r="I13" s="43"/>
      <c r="J13" s="42"/>
    </row>
    <row r="14" spans="1:10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43"/>
      <c r="I14" s="43"/>
      <c r="J14" s="42"/>
    </row>
    <row r="15" spans="1:10" ht="24" customHeight="1">
      <c r="A15" s="47"/>
      <c r="B15" s="48" t="s">
        <v>56</v>
      </c>
      <c r="C15" s="49" t="s">
        <v>103</v>
      </c>
      <c r="D15" s="61"/>
      <c r="E15" s="66">
        <v>1465</v>
      </c>
      <c r="F15" s="34">
        <v>0</v>
      </c>
      <c r="G15" s="66">
        <f aca="true" t="shared" si="0" ref="G15:G21">E15*F15</f>
        <v>0</v>
      </c>
      <c r="H15" s="43"/>
      <c r="I15" s="43"/>
      <c r="J15" s="42"/>
    </row>
    <row r="16" spans="1:10" ht="12">
      <c r="A16" s="35" t="s">
        <v>97</v>
      </c>
      <c r="B16" s="30" t="s">
        <v>32</v>
      </c>
      <c r="C16" s="30" t="s">
        <v>0</v>
      </c>
      <c r="D16" s="30" t="s">
        <v>33</v>
      </c>
      <c r="E16" s="45" t="s">
        <v>89</v>
      </c>
      <c r="F16" s="31"/>
      <c r="G16" s="46" t="s">
        <v>90</v>
      </c>
      <c r="I16" s="43"/>
      <c r="J16" s="42"/>
    </row>
    <row r="17" spans="1:10" ht="24" customHeight="1">
      <c r="A17" s="32"/>
      <c r="B17" s="48" t="s">
        <v>58</v>
      </c>
      <c r="C17" s="49" t="s">
        <v>126</v>
      </c>
      <c r="D17" s="61">
        <v>69001002</v>
      </c>
      <c r="E17" s="66">
        <v>365</v>
      </c>
      <c r="F17" s="36">
        <v>0</v>
      </c>
      <c r="G17" s="66">
        <f t="shared" si="0"/>
        <v>0</v>
      </c>
      <c r="H17" s="43"/>
      <c r="I17" s="43"/>
      <c r="J17" s="42"/>
    </row>
    <row r="18" spans="1:10" ht="24" customHeight="1">
      <c r="A18" s="32"/>
      <c r="B18" s="48" t="s">
        <v>57</v>
      </c>
      <c r="C18" s="49" t="s">
        <v>125</v>
      </c>
      <c r="D18" s="61">
        <v>69002101</v>
      </c>
      <c r="E18" s="66">
        <v>530</v>
      </c>
      <c r="F18" s="36">
        <v>0</v>
      </c>
      <c r="G18" s="66">
        <f t="shared" si="0"/>
        <v>0</v>
      </c>
      <c r="H18" s="43"/>
      <c r="I18" s="43"/>
      <c r="J18" s="42"/>
    </row>
    <row r="19" spans="1:10" ht="24" customHeight="1">
      <c r="A19" s="32"/>
      <c r="B19" s="48" t="s">
        <v>42</v>
      </c>
      <c r="C19" s="49" t="s">
        <v>59</v>
      </c>
      <c r="D19" s="61">
        <v>69002061</v>
      </c>
      <c r="E19" s="66">
        <v>420</v>
      </c>
      <c r="F19" s="36">
        <v>0</v>
      </c>
      <c r="G19" s="66">
        <f t="shared" si="0"/>
        <v>0</v>
      </c>
      <c r="H19" s="43"/>
      <c r="I19" s="43"/>
      <c r="J19" s="42"/>
    </row>
    <row r="20" spans="1:10" ht="24" customHeight="1">
      <c r="A20" s="32"/>
      <c r="B20" s="48" t="s">
        <v>42</v>
      </c>
      <c r="C20" s="49" t="s">
        <v>60</v>
      </c>
      <c r="D20" s="61">
        <v>69002060</v>
      </c>
      <c r="E20" s="66">
        <v>430</v>
      </c>
      <c r="F20" s="36">
        <v>0</v>
      </c>
      <c r="G20" s="66">
        <f t="shared" si="0"/>
        <v>0</v>
      </c>
      <c r="H20" s="43"/>
      <c r="I20" s="43"/>
      <c r="J20" s="42"/>
    </row>
    <row r="21" spans="1:10" ht="24" customHeight="1">
      <c r="A21" s="32"/>
      <c r="B21" s="48" t="s">
        <v>42</v>
      </c>
      <c r="C21" s="49" t="s">
        <v>61</v>
      </c>
      <c r="D21" s="61">
        <v>69002065</v>
      </c>
      <c r="E21" s="66">
        <v>475</v>
      </c>
      <c r="F21" s="36">
        <v>0</v>
      </c>
      <c r="G21" s="66">
        <f t="shared" si="0"/>
        <v>0</v>
      </c>
      <c r="H21" s="43"/>
      <c r="I21" s="43"/>
      <c r="J21" s="42"/>
    </row>
    <row r="22" spans="1:17" s="28" customFormat="1" ht="15" customHeight="1">
      <c r="A22" s="19"/>
      <c r="B22" s="20"/>
      <c r="C22" s="19"/>
      <c r="D22" s="22"/>
      <c r="E22" s="50"/>
      <c r="F22" s="44"/>
      <c r="G22" s="65">
        <f>SUM(G13:G18)</f>
        <v>15280</v>
      </c>
      <c r="H22" s="26"/>
      <c r="I22" s="29"/>
      <c r="J22" s="26"/>
      <c r="K22" s="19"/>
      <c r="L22" s="19"/>
      <c r="M22" s="19"/>
      <c r="N22" s="19"/>
      <c r="O22" s="19"/>
      <c r="P22" s="19"/>
      <c r="Q22" s="43"/>
    </row>
    <row r="23" spans="1:17" s="28" customFormat="1" ht="15" customHeight="1">
      <c r="A23" s="19"/>
      <c r="B23" s="20"/>
      <c r="C23" s="19"/>
      <c r="D23" s="22"/>
      <c r="E23" s="51" t="s">
        <v>98</v>
      </c>
      <c r="F23" s="104">
        <v>0.285</v>
      </c>
      <c r="G23" s="52">
        <f>G22*-F23</f>
        <v>-4354.799999999999</v>
      </c>
      <c r="H23" s="26"/>
      <c r="I23" s="29"/>
      <c r="J23" s="26"/>
      <c r="K23" s="19"/>
      <c r="L23" s="19"/>
      <c r="M23" s="19"/>
      <c r="N23" s="19"/>
      <c r="O23" s="19"/>
      <c r="P23" s="19"/>
      <c r="Q23" s="43"/>
    </row>
    <row r="24" spans="1:17" s="28" customFormat="1" ht="15" customHeight="1">
      <c r="A24" s="19"/>
      <c r="B24" s="20"/>
      <c r="C24" s="19"/>
      <c r="D24" s="22"/>
      <c r="E24" s="50"/>
      <c r="F24" s="53"/>
      <c r="G24" s="65">
        <f>SUM(G22:G23)</f>
        <v>10925.2</v>
      </c>
      <c r="H24" s="26"/>
      <c r="I24" s="29"/>
      <c r="J24" s="26"/>
      <c r="K24" s="19"/>
      <c r="L24" s="19"/>
      <c r="M24" s="19"/>
      <c r="N24" s="19"/>
      <c r="O24" s="19"/>
      <c r="P24" s="19"/>
      <c r="Q24" s="43"/>
    </row>
    <row r="25" spans="1:17" s="28" customFormat="1" ht="15" customHeight="1">
      <c r="A25" s="62"/>
      <c r="B25" s="63"/>
      <c r="C25" s="62"/>
      <c r="D25" s="64"/>
      <c r="E25" s="51" t="s">
        <v>99</v>
      </c>
      <c r="F25" s="54">
        <v>0</v>
      </c>
      <c r="G25" s="52">
        <f>G24*-F25</f>
        <v>0</v>
      </c>
      <c r="H25" s="26"/>
      <c r="I25" s="29"/>
      <c r="J25" s="26"/>
      <c r="K25" s="19"/>
      <c r="L25" s="19"/>
      <c r="M25" s="19"/>
      <c r="N25" s="19"/>
      <c r="O25" s="19"/>
      <c r="P25" s="19"/>
      <c r="Q25" s="43"/>
    </row>
    <row r="26" spans="1:17" s="28" customFormat="1" ht="15" customHeight="1">
      <c r="A26" s="19"/>
      <c r="B26" s="20"/>
      <c r="C26" s="19"/>
      <c r="D26" s="22"/>
      <c r="E26" s="98"/>
      <c r="F26" s="99"/>
      <c r="G26" s="65">
        <f>SUM(G24,G25)</f>
        <v>10925.2</v>
      </c>
      <c r="H26" s="26"/>
      <c r="I26" s="29"/>
      <c r="J26" s="26"/>
      <c r="K26" s="19"/>
      <c r="L26" s="19"/>
      <c r="M26" s="19"/>
      <c r="N26" s="19"/>
      <c r="O26" s="19"/>
      <c r="P26" s="19"/>
      <c r="Q26" s="43"/>
    </row>
    <row r="27" spans="1:17" s="28" customFormat="1" ht="15" customHeight="1">
      <c r="A27" s="19"/>
      <c r="B27" s="20"/>
      <c r="C27" s="19"/>
      <c r="D27" s="22"/>
      <c r="E27" s="51" t="s">
        <v>100</v>
      </c>
      <c r="F27" s="55">
        <v>0</v>
      </c>
      <c r="G27" s="52">
        <f>G26*-F27</f>
        <v>0</v>
      </c>
      <c r="H27" s="26"/>
      <c r="I27" s="29"/>
      <c r="J27" s="26"/>
      <c r="K27" s="19"/>
      <c r="L27" s="19"/>
      <c r="M27" s="19"/>
      <c r="N27" s="19"/>
      <c r="O27" s="19"/>
      <c r="P27" s="19"/>
      <c r="Q27" s="43"/>
    </row>
    <row r="28" spans="1:17" s="28" customFormat="1" ht="15" customHeight="1" thickBot="1">
      <c r="A28" s="19"/>
      <c r="B28" s="20"/>
      <c r="C28" s="19"/>
      <c r="D28" s="22"/>
      <c r="E28" s="56"/>
      <c r="F28" s="57"/>
      <c r="G28" s="58"/>
      <c r="H28" s="26"/>
      <c r="I28" s="29"/>
      <c r="J28" s="26"/>
      <c r="K28" s="19"/>
      <c r="L28" s="19"/>
      <c r="M28" s="19"/>
      <c r="N28" s="19"/>
      <c r="O28" s="19"/>
      <c r="P28" s="19"/>
      <c r="Q28" s="43"/>
    </row>
    <row r="29" spans="1:17" s="28" customFormat="1" ht="15" customHeight="1" thickBot="1">
      <c r="A29" s="19"/>
      <c r="B29" s="20"/>
      <c r="C29" s="19"/>
      <c r="D29" s="22"/>
      <c r="E29" s="59" t="s">
        <v>101</v>
      </c>
      <c r="F29" s="60"/>
      <c r="G29" s="67">
        <f>SUM(G26:G27)</f>
        <v>10925.2</v>
      </c>
      <c r="H29" s="26"/>
      <c r="I29" s="29"/>
      <c r="J29" s="26"/>
      <c r="K29" s="19"/>
      <c r="L29" s="19"/>
      <c r="M29" s="19"/>
      <c r="N29" s="19"/>
      <c r="O29" s="19"/>
      <c r="P29" s="19"/>
      <c r="Q29" s="43"/>
    </row>
  </sheetData>
  <sheetProtection/>
  <protectedRanges>
    <protectedRange password="C7AA" sqref="F12 A13:B13 A22:D26 E13:G13 A16:D16 A12:D12 A15:B15 A14:D14 F14 E15:G15 F16:F21" name="Range2"/>
    <protectedRange password="C7AA" sqref="F12 A13:B13 A22:D26 E13:G13 A16:D16 A12:D12 A15:B15 A14:D14 F14 E15:G15 F16:F21" name="Range1"/>
    <protectedRange password="C7AA" sqref="E12 E16 E14" name="Range2_1"/>
    <protectedRange password="C7AA" sqref="E12 E16 E14" name="Range1_1"/>
    <protectedRange password="C7AA" sqref="G12 G16 G14" name="Range2_3"/>
    <protectedRange password="C7AA" sqref="G12 G16 G14" name="Range1_3"/>
    <protectedRange password="C7AA" sqref="G17:G21" name="Range2_5"/>
    <protectedRange password="C7AA" sqref="G17:G21" name="Range1_5"/>
    <protectedRange password="C7AA" sqref="E17:E21" name="Range2_7_1"/>
    <protectedRange password="C7AA" sqref="E17:E21" name="Range1_7_1"/>
    <protectedRange password="C7AA" sqref="C15:D15" name="Range2_6"/>
    <protectedRange password="C7AA" sqref="C15:D15" name="Range1_6"/>
    <protectedRange password="C7AA" sqref="B18:D18" name="Range2_2"/>
    <protectedRange password="C7AA" sqref="B18:D18" name="Range1_2"/>
    <protectedRange password="C7AA" sqref="A17:A18" name="Range2_8"/>
    <protectedRange password="C7AA" sqref="A17:A18" name="Range1_8"/>
    <protectedRange password="C7AA" sqref="A19:D19" name="Range2_10"/>
    <protectedRange password="C7AA" sqref="A19:D19" name="Range1_10"/>
    <protectedRange password="C7AA" sqref="A20:D21" name="Range2_11"/>
    <protectedRange password="C7AA" sqref="A20:D21" name="Range1_11"/>
    <protectedRange password="C7AA" sqref="C13:D13" name="Range2_7"/>
    <protectedRange password="C7AA" sqref="C13:D13" name="Range1_7"/>
    <protectedRange password="C7AA" sqref="B17:D17" name="Range2_4"/>
    <protectedRange password="C7AA" sqref="B17:D17" name="Range1_4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7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94" t="s">
        <v>64</v>
      </c>
      <c r="D13" s="61">
        <v>69200075</v>
      </c>
      <c r="E13" s="96">
        <v>16800</v>
      </c>
      <c r="F13" s="34">
        <v>1</v>
      </c>
      <c r="G13" s="96">
        <f>E13*F13</f>
        <v>16800</v>
      </c>
      <c r="H13" s="43"/>
      <c r="I13" s="43"/>
      <c r="J13" s="42"/>
    </row>
    <row r="14" spans="1:10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43"/>
      <c r="I14" s="43"/>
      <c r="J14" s="42"/>
    </row>
    <row r="15" spans="1:10" ht="24" customHeight="1">
      <c r="A15" s="47"/>
      <c r="B15" s="48" t="s">
        <v>56</v>
      </c>
      <c r="C15" s="49" t="s">
        <v>103</v>
      </c>
      <c r="D15" s="61"/>
      <c r="E15" s="66">
        <v>1465</v>
      </c>
      <c r="F15" s="34">
        <v>0</v>
      </c>
      <c r="G15" s="66">
        <f>E15*F15</f>
        <v>0</v>
      </c>
      <c r="H15" s="43"/>
      <c r="I15" s="43"/>
      <c r="J15" s="42"/>
    </row>
    <row r="16" spans="1:10" ht="12">
      <c r="A16" s="35" t="s">
        <v>97</v>
      </c>
      <c r="B16" s="30" t="s">
        <v>32</v>
      </c>
      <c r="C16" s="30" t="s">
        <v>0</v>
      </c>
      <c r="D16" s="30" t="s">
        <v>33</v>
      </c>
      <c r="E16" s="45" t="s">
        <v>89</v>
      </c>
      <c r="F16" s="31"/>
      <c r="G16" s="46" t="s">
        <v>90</v>
      </c>
      <c r="I16" s="43"/>
      <c r="J16" s="42"/>
    </row>
    <row r="17" spans="1:10" ht="24" customHeight="1">
      <c r="A17" s="32"/>
      <c r="B17" s="48" t="s">
        <v>57</v>
      </c>
      <c r="C17" s="49" t="s">
        <v>127</v>
      </c>
      <c r="D17" s="61">
        <v>69002137</v>
      </c>
      <c r="E17" s="66">
        <v>535</v>
      </c>
      <c r="F17" s="36">
        <v>0</v>
      </c>
      <c r="G17" s="66">
        <f>E17*F17</f>
        <v>0</v>
      </c>
      <c r="H17" s="43"/>
      <c r="I17" s="43"/>
      <c r="J17" s="42"/>
    </row>
    <row r="18" spans="1:10" ht="24" customHeight="1">
      <c r="A18" s="32"/>
      <c r="B18" s="48" t="s">
        <v>42</v>
      </c>
      <c r="C18" s="49" t="s">
        <v>66</v>
      </c>
      <c r="D18" s="61">
        <v>69002057</v>
      </c>
      <c r="E18" s="66">
        <v>480</v>
      </c>
      <c r="F18" s="36">
        <v>0</v>
      </c>
      <c r="G18" s="66">
        <f>E18*F18</f>
        <v>0</v>
      </c>
      <c r="H18" s="43"/>
      <c r="I18" s="43"/>
      <c r="J18" s="42"/>
    </row>
    <row r="19" spans="1:10" ht="24" customHeight="1">
      <c r="A19" s="32"/>
      <c r="B19" s="48" t="s">
        <v>42</v>
      </c>
      <c r="C19" s="49" t="s">
        <v>67</v>
      </c>
      <c r="D19" s="61">
        <v>69002066</v>
      </c>
      <c r="E19" s="66">
        <v>560</v>
      </c>
      <c r="F19" s="36">
        <v>0</v>
      </c>
      <c r="G19" s="66">
        <f>E19*F19</f>
        <v>0</v>
      </c>
      <c r="H19" s="43"/>
      <c r="I19" s="43"/>
      <c r="J19" s="42"/>
    </row>
    <row r="20" spans="1:17" s="28" customFormat="1" ht="15" customHeight="1">
      <c r="A20" s="19"/>
      <c r="B20" s="20"/>
      <c r="C20" s="19"/>
      <c r="D20" s="22"/>
      <c r="E20" s="50"/>
      <c r="F20" s="44"/>
      <c r="G20" s="65">
        <f>SUM(G13:G18)</f>
        <v>16800</v>
      </c>
      <c r="H20" s="26"/>
      <c r="I20" s="29"/>
      <c r="J20" s="26"/>
      <c r="K20" s="19"/>
      <c r="L20" s="19"/>
      <c r="M20" s="19"/>
      <c r="N20" s="19"/>
      <c r="O20" s="19"/>
      <c r="P20" s="19"/>
      <c r="Q20" s="43"/>
    </row>
    <row r="21" spans="1:17" s="28" customFormat="1" ht="15" customHeight="1">
      <c r="A21" s="19"/>
      <c r="B21" s="20"/>
      <c r="C21" s="19"/>
      <c r="D21" s="22"/>
      <c r="E21" s="51" t="s">
        <v>98</v>
      </c>
      <c r="F21" s="104">
        <v>0.285</v>
      </c>
      <c r="G21" s="52">
        <f>G20*-F21</f>
        <v>-4788</v>
      </c>
      <c r="H21" s="26"/>
      <c r="I21" s="29"/>
      <c r="J21" s="26"/>
      <c r="K21" s="19"/>
      <c r="L21" s="19"/>
      <c r="M21" s="19"/>
      <c r="N21" s="19"/>
      <c r="O21" s="19"/>
      <c r="P21" s="19"/>
      <c r="Q21" s="43"/>
    </row>
    <row r="22" spans="1:17" s="28" customFormat="1" ht="15" customHeight="1">
      <c r="A22" s="19"/>
      <c r="B22" s="20"/>
      <c r="C22" s="19"/>
      <c r="D22" s="22"/>
      <c r="E22" s="50"/>
      <c r="F22" s="53"/>
      <c r="G22" s="65">
        <f>SUM(G20:G21)</f>
        <v>12012</v>
      </c>
      <c r="H22" s="26"/>
      <c r="I22" s="29"/>
      <c r="J22" s="26"/>
      <c r="K22" s="19"/>
      <c r="L22" s="19"/>
      <c r="M22" s="19"/>
      <c r="N22" s="19"/>
      <c r="O22" s="19"/>
      <c r="P22" s="19"/>
      <c r="Q22" s="43"/>
    </row>
    <row r="23" spans="1:17" s="28" customFormat="1" ht="15" customHeight="1">
      <c r="A23" s="62"/>
      <c r="B23" s="63"/>
      <c r="C23" s="62"/>
      <c r="D23" s="64"/>
      <c r="E23" s="51" t="s">
        <v>99</v>
      </c>
      <c r="F23" s="54">
        <v>0</v>
      </c>
      <c r="G23" s="52">
        <f>G22*-F23</f>
        <v>0</v>
      </c>
      <c r="H23" s="26"/>
      <c r="I23" s="29"/>
      <c r="J23" s="26"/>
      <c r="K23" s="19"/>
      <c r="L23" s="19"/>
      <c r="M23" s="19"/>
      <c r="N23" s="19"/>
      <c r="O23" s="19"/>
      <c r="P23" s="19"/>
      <c r="Q23" s="43"/>
    </row>
    <row r="24" spans="1:17" s="28" customFormat="1" ht="15" customHeight="1">
      <c r="A24" s="19"/>
      <c r="B24" s="20"/>
      <c r="C24" s="19"/>
      <c r="D24" s="22"/>
      <c r="E24" s="98"/>
      <c r="F24" s="99"/>
      <c r="G24" s="65">
        <f>SUM(G22,G23)</f>
        <v>12012</v>
      </c>
      <c r="H24" s="26"/>
      <c r="I24" s="29"/>
      <c r="J24" s="26"/>
      <c r="K24" s="19"/>
      <c r="L24" s="19"/>
      <c r="M24" s="19"/>
      <c r="N24" s="19"/>
      <c r="O24" s="19"/>
      <c r="P24" s="19"/>
      <c r="Q24" s="43"/>
    </row>
    <row r="25" spans="1:17" s="28" customFormat="1" ht="15" customHeight="1">
      <c r="A25" s="19"/>
      <c r="B25" s="20"/>
      <c r="C25" s="19"/>
      <c r="D25" s="22"/>
      <c r="E25" s="51" t="s">
        <v>100</v>
      </c>
      <c r="F25" s="55">
        <v>0</v>
      </c>
      <c r="G25" s="52">
        <f>G24*-F25</f>
        <v>0</v>
      </c>
      <c r="H25" s="26"/>
      <c r="I25" s="29"/>
      <c r="J25" s="26"/>
      <c r="K25" s="19"/>
      <c r="L25" s="19"/>
      <c r="M25" s="19"/>
      <c r="N25" s="19"/>
      <c r="O25" s="19"/>
      <c r="P25" s="19"/>
      <c r="Q25" s="43"/>
    </row>
    <row r="26" spans="1:17" s="28" customFormat="1" ht="15" customHeight="1" thickBot="1">
      <c r="A26" s="19"/>
      <c r="B26" s="20"/>
      <c r="C26" s="19"/>
      <c r="D26" s="22"/>
      <c r="E26" s="56"/>
      <c r="F26" s="57"/>
      <c r="G26" s="58"/>
      <c r="H26" s="26"/>
      <c r="I26" s="29"/>
      <c r="J26" s="26"/>
      <c r="K26" s="19"/>
      <c r="L26" s="19"/>
      <c r="M26" s="19"/>
      <c r="N26" s="19"/>
      <c r="O26" s="19"/>
      <c r="P26" s="19"/>
      <c r="Q26" s="43"/>
    </row>
    <row r="27" spans="1:17" s="28" customFormat="1" ht="15" customHeight="1" thickBot="1">
      <c r="A27" s="19"/>
      <c r="B27" s="20"/>
      <c r="C27" s="19"/>
      <c r="D27" s="22"/>
      <c r="E27" s="59" t="s">
        <v>101</v>
      </c>
      <c r="F27" s="60"/>
      <c r="G27" s="67">
        <f>SUM(G24:G25)</f>
        <v>12012</v>
      </c>
      <c r="H27" s="26"/>
      <c r="I27" s="29"/>
      <c r="J27" s="26"/>
      <c r="K27" s="19"/>
      <c r="L27" s="19"/>
      <c r="M27" s="19"/>
      <c r="N27" s="19"/>
      <c r="O27" s="19"/>
      <c r="P27" s="19"/>
      <c r="Q27" s="43"/>
    </row>
  </sheetData>
  <sheetProtection/>
  <protectedRanges>
    <protectedRange password="C7AA" sqref="F12 A13:B13 A20:D24 E13:G13 A16:D16 A12:D12 A15:B15 A14:D14 F14 E15:G15 F16:F19" name="Range2"/>
    <protectedRange password="C7AA" sqref="F12 A13:B13 A20:D24 E13:G13 A16:D16 A12:D12 A15:B15 A14:D14 F14 E15:G15 F16:F19" name="Range1"/>
    <protectedRange password="C7AA" sqref="E12 E16 E14" name="Range2_1"/>
    <protectedRange password="C7AA" sqref="E12 E16 E14" name="Range1_1"/>
    <protectedRange password="C7AA" sqref="G12 G16 G14" name="Range2_3"/>
    <protectedRange password="C7AA" sqref="G12 G16 G14" name="Range1_3"/>
    <protectedRange password="C7AA" sqref="G17:G19" name="Range2_5"/>
    <protectedRange password="C7AA" sqref="G17:G19" name="Range1_5"/>
    <protectedRange password="C7AA" sqref="E17:E19" name="Range2_7_1"/>
    <protectedRange password="C7AA" sqref="E17:E19" name="Range1_7_1"/>
    <protectedRange password="C7AA" sqref="C15:D15" name="Range2_6"/>
    <protectedRange password="C7AA" sqref="C15:D15" name="Range1_6"/>
    <protectedRange password="C7AA" sqref="A17:A18" name="Range2_8"/>
    <protectedRange password="C7AA" sqref="A17:A18" name="Range1_8"/>
    <protectedRange password="C7AA" sqref="A19" name="Range2_10"/>
    <protectedRange password="C7AA" sqref="A19" name="Range1_10"/>
    <protectedRange password="C7AA" sqref="C13:D13" name="Range2_9"/>
    <protectedRange password="C7AA" sqref="C13:D13" name="Range1_9"/>
    <protectedRange password="C7AA" sqref="B17:D19" name="Range2_7"/>
    <protectedRange password="C7AA" sqref="B17:D19" name="Range1_7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3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49" t="s">
        <v>68</v>
      </c>
      <c r="D13" s="61">
        <v>69200076</v>
      </c>
      <c r="E13" s="66">
        <v>21870</v>
      </c>
      <c r="F13" s="34">
        <v>1</v>
      </c>
      <c r="G13" s="66">
        <f>E13*F13</f>
        <v>21870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57</v>
      </c>
      <c r="C15" s="49" t="s">
        <v>65</v>
      </c>
      <c r="D15" s="61">
        <v>69002137</v>
      </c>
      <c r="E15" s="66">
        <v>535</v>
      </c>
      <c r="F15" s="36">
        <v>0</v>
      </c>
      <c r="G15" s="66">
        <f>E15*F15</f>
        <v>0</v>
      </c>
      <c r="H15" s="43"/>
      <c r="I15" s="43"/>
      <c r="J15" s="42"/>
    </row>
    <row r="16" spans="1:17" s="28" customFormat="1" ht="15" customHeight="1">
      <c r="A16" s="19"/>
      <c r="B16" s="20"/>
      <c r="C16" s="19"/>
      <c r="D16" s="22"/>
      <c r="E16" s="50"/>
      <c r="F16" s="44"/>
      <c r="G16" s="65">
        <f>SUM(G13:G15)</f>
        <v>21870</v>
      </c>
      <c r="H16" s="26"/>
      <c r="I16" s="29"/>
      <c r="J16" s="26"/>
      <c r="K16" s="19"/>
      <c r="L16" s="19"/>
      <c r="M16" s="19"/>
      <c r="N16" s="19"/>
      <c r="O16" s="19"/>
      <c r="P16" s="19"/>
      <c r="Q16" s="43"/>
    </row>
    <row r="17" spans="1:17" s="28" customFormat="1" ht="15" customHeight="1">
      <c r="A17" s="19"/>
      <c r="B17" s="20"/>
      <c r="C17" s="19"/>
      <c r="D17" s="22"/>
      <c r="E17" s="51" t="s">
        <v>98</v>
      </c>
      <c r="F17" s="104">
        <v>0.285</v>
      </c>
      <c r="G17" s="52">
        <f>G16*-F17</f>
        <v>-6232.95</v>
      </c>
      <c r="H17" s="26"/>
      <c r="I17" s="29"/>
      <c r="J17" s="26"/>
      <c r="K17" s="19"/>
      <c r="L17" s="19"/>
      <c r="M17" s="19"/>
      <c r="N17" s="19"/>
      <c r="O17" s="19"/>
      <c r="P17" s="19"/>
      <c r="Q17" s="43"/>
    </row>
    <row r="18" spans="1:17" s="28" customFormat="1" ht="15" customHeight="1">
      <c r="A18" s="19"/>
      <c r="B18" s="20"/>
      <c r="C18" s="19"/>
      <c r="D18" s="22"/>
      <c r="E18" s="50"/>
      <c r="F18" s="53"/>
      <c r="G18" s="65">
        <f>SUM(G16:G17)</f>
        <v>15637.05</v>
      </c>
      <c r="H18" s="26"/>
      <c r="I18" s="29"/>
      <c r="J18" s="26"/>
      <c r="K18" s="19"/>
      <c r="L18" s="19"/>
      <c r="M18" s="19"/>
      <c r="N18" s="19"/>
      <c r="O18" s="19"/>
      <c r="P18" s="19"/>
      <c r="Q18" s="43"/>
    </row>
    <row r="19" spans="1:17" s="28" customFormat="1" ht="15" customHeight="1">
      <c r="A19" s="62"/>
      <c r="B19" s="63"/>
      <c r="C19" s="62"/>
      <c r="D19" s="64"/>
      <c r="E19" s="51" t="s">
        <v>99</v>
      </c>
      <c r="F19" s="54">
        <v>0</v>
      </c>
      <c r="G19" s="52">
        <f>G18*-F19</f>
        <v>0</v>
      </c>
      <c r="H19" s="26"/>
      <c r="I19" s="29"/>
      <c r="J19" s="26"/>
      <c r="K19" s="19"/>
      <c r="L19" s="19"/>
      <c r="M19" s="19"/>
      <c r="N19" s="19"/>
      <c r="O19" s="19"/>
      <c r="P19" s="19"/>
      <c r="Q19" s="43"/>
    </row>
    <row r="20" spans="1:17" s="28" customFormat="1" ht="15" customHeight="1">
      <c r="A20" s="19"/>
      <c r="B20" s="20"/>
      <c r="C20" s="19"/>
      <c r="D20" s="22"/>
      <c r="E20" s="98"/>
      <c r="F20" s="99"/>
      <c r="G20" s="65">
        <f>SUM(G18,G19)</f>
        <v>15637.05</v>
      </c>
      <c r="H20" s="26"/>
      <c r="I20" s="29"/>
      <c r="J20" s="26"/>
      <c r="K20" s="19"/>
      <c r="L20" s="19"/>
      <c r="M20" s="19"/>
      <c r="N20" s="19"/>
      <c r="O20" s="19"/>
      <c r="P20" s="19"/>
      <c r="Q20" s="43"/>
    </row>
    <row r="21" spans="1:17" s="28" customFormat="1" ht="15" customHeight="1">
      <c r="A21" s="19"/>
      <c r="B21" s="20"/>
      <c r="C21" s="19"/>
      <c r="D21" s="22"/>
      <c r="E21" s="51" t="s">
        <v>100</v>
      </c>
      <c r="F21" s="55">
        <v>0</v>
      </c>
      <c r="G21" s="52">
        <f>G20*-F21</f>
        <v>0</v>
      </c>
      <c r="H21" s="26"/>
      <c r="I21" s="29"/>
      <c r="J21" s="26"/>
      <c r="K21" s="19"/>
      <c r="L21" s="19"/>
      <c r="M21" s="19"/>
      <c r="N21" s="19"/>
      <c r="O21" s="19"/>
      <c r="P21" s="19"/>
      <c r="Q21" s="43"/>
    </row>
    <row r="22" spans="1:17" s="28" customFormat="1" ht="15" customHeight="1" thickBot="1">
      <c r="A22" s="19"/>
      <c r="B22" s="20"/>
      <c r="C22" s="19"/>
      <c r="D22" s="22"/>
      <c r="E22" s="56"/>
      <c r="F22" s="57"/>
      <c r="G22" s="58"/>
      <c r="H22" s="26"/>
      <c r="I22" s="29"/>
      <c r="J22" s="26"/>
      <c r="K22" s="19"/>
      <c r="L22" s="19"/>
      <c r="M22" s="19"/>
      <c r="N22" s="19"/>
      <c r="O22" s="19"/>
      <c r="P22" s="19"/>
      <c r="Q22" s="43"/>
    </row>
    <row r="23" spans="1:17" s="28" customFormat="1" ht="15" customHeight="1" thickBot="1">
      <c r="A23" s="19"/>
      <c r="B23" s="20"/>
      <c r="C23" s="19"/>
      <c r="D23" s="22"/>
      <c r="E23" s="59" t="s">
        <v>101</v>
      </c>
      <c r="F23" s="60"/>
      <c r="G23" s="67">
        <f>SUM(G20:G21)</f>
        <v>15637.05</v>
      </c>
      <c r="H23" s="26"/>
      <c r="I23" s="29"/>
      <c r="J23" s="26"/>
      <c r="K23" s="19"/>
      <c r="L23" s="19"/>
      <c r="M23" s="19"/>
      <c r="N23" s="19"/>
      <c r="O23" s="19"/>
      <c r="P23" s="19"/>
      <c r="Q23" s="43"/>
    </row>
  </sheetData>
  <sheetProtection/>
  <protectedRanges>
    <protectedRange password="C7AA" sqref="F12 A13:B13 A16:D20 E13:G13 A14:D14 A12:D12 F14:F15" name="Range2"/>
    <protectedRange password="C7AA" sqref="F12 A13:B13 A16:D20 E13:G13 A14:D14 A12:D12 F14:F15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" name="Range2_5"/>
    <protectedRange password="C7AA" sqref="G15" name="Range1_5"/>
    <protectedRange password="C7AA" sqref="E15" name="Range2_7_1"/>
    <protectedRange password="C7AA" sqref="E15" name="Range1_7_1"/>
    <protectedRange password="C7AA" sqref="A15" name="Range2_8"/>
    <protectedRange password="C7AA" sqref="A15" name="Range1_8"/>
    <protectedRange password="C7AA" sqref="C13:D13" name="Range2_2"/>
    <protectedRange password="C7AA" sqref="C13:D13" name="Range1_2"/>
    <protectedRange password="C7AA" sqref="B15:D15" name="Range2_11"/>
    <protectedRange password="C7AA" sqref="B15:D15" name="Range1_11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3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94" t="s">
        <v>69</v>
      </c>
      <c r="D13" s="61">
        <v>70000016</v>
      </c>
      <c r="E13" s="66">
        <v>28400</v>
      </c>
      <c r="F13" s="34">
        <v>1</v>
      </c>
      <c r="G13" s="66">
        <f>E13*F13</f>
        <v>28400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70</v>
      </c>
      <c r="C15" s="49" t="s">
        <v>71</v>
      </c>
      <c r="D15" s="61">
        <v>72002108</v>
      </c>
      <c r="E15" s="66">
        <v>565</v>
      </c>
      <c r="F15" s="36">
        <v>0</v>
      </c>
      <c r="G15" s="66">
        <f>E15*F15</f>
        <v>0</v>
      </c>
      <c r="H15" s="43"/>
      <c r="I15" s="43"/>
      <c r="J15" s="42"/>
    </row>
    <row r="16" spans="1:17" s="28" customFormat="1" ht="15" customHeight="1">
      <c r="A16" s="19"/>
      <c r="B16" s="20"/>
      <c r="C16" s="19"/>
      <c r="D16" s="22"/>
      <c r="E16" s="50"/>
      <c r="F16" s="44"/>
      <c r="G16" s="65">
        <f>SUM(G13:G15)</f>
        <v>28400</v>
      </c>
      <c r="H16" s="26"/>
      <c r="I16" s="29"/>
      <c r="J16" s="26"/>
      <c r="K16" s="19"/>
      <c r="L16" s="19"/>
      <c r="M16" s="19"/>
      <c r="N16" s="19"/>
      <c r="O16" s="19"/>
      <c r="P16" s="19"/>
      <c r="Q16" s="43"/>
    </row>
    <row r="17" spans="1:17" s="28" customFormat="1" ht="15" customHeight="1">
      <c r="A17" s="19"/>
      <c r="B17" s="20"/>
      <c r="C17" s="19"/>
      <c r="D17" s="22"/>
      <c r="E17" s="51" t="s">
        <v>98</v>
      </c>
      <c r="F17" s="104">
        <v>0.285</v>
      </c>
      <c r="G17" s="52">
        <f>G16*-F17</f>
        <v>-8093.999999999999</v>
      </c>
      <c r="H17" s="26"/>
      <c r="I17" s="29"/>
      <c r="J17" s="26"/>
      <c r="K17" s="19"/>
      <c r="L17" s="19"/>
      <c r="M17" s="19"/>
      <c r="N17" s="19"/>
      <c r="O17" s="19"/>
      <c r="P17" s="19"/>
      <c r="Q17" s="43"/>
    </row>
    <row r="18" spans="1:17" s="28" customFormat="1" ht="15" customHeight="1">
      <c r="A18" s="19"/>
      <c r="B18" s="20"/>
      <c r="C18" s="19"/>
      <c r="D18" s="22"/>
      <c r="E18" s="50"/>
      <c r="F18" s="53"/>
      <c r="G18" s="65">
        <f>SUM(G16:G17)</f>
        <v>20306</v>
      </c>
      <c r="H18" s="26"/>
      <c r="I18" s="29"/>
      <c r="J18" s="26"/>
      <c r="K18" s="19"/>
      <c r="L18" s="19"/>
      <c r="M18" s="19"/>
      <c r="N18" s="19"/>
      <c r="O18" s="19"/>
      <c r="P18" s="19"/>
      <c r="Q18" s="43"/>
    </row>
    <row r="19" spans="1:17" s="28" customFormat="1" ht="15" customHeight="1">
      <c r="A19" s="62"/>
      <c r="B19" s="63"/>
      <c r="C19" s="62"/>
      <c r="D19" s="64"/>
      <c r="E19" s="51" t="s">
        <v>99</v>
      </c>
      <c r="F19" s="54">
        <v>0</v>
      </c>
      <c r="G19" s="52">
        <f>G18*-F19</f>
        <v>0</v>
      </c>
      <c r="H19" s="26"/>
      <c r="I19" s="29"/>
      <c r="J19" s="26"/>
      <c r="K19" s="19"/>
      <c r="L19" s="19"/>
      <c r="M19" s="19"/>
      <c r="N19" s="19"/>
      <c r="O19" s="19"/>
      <c r="P19" s="19"/>
      <c r="Q19" s="43"/>
    </row>
    <row r="20" spans="1:17" s="28" customFormat="1" ht="15" customHeight="1">
      <c r="A20" s="19"/>
      <c r="B20" s="20"/>
      <c r="C20" s="19"/>
      <c r="D20" s="22"/>
      <c r="E20" s="98"/>
      <c r="F20" s="99"/>
      <c r="G20" s="65">
        <f>SUM(G18,G19)</f>
        <v>20306</v>
      </c>
      <c r="H20" s="26"/>
      <c r="I20" s="29"/>
      <c r="J20" s="26"/>
      <c r="K20" s="19"/>
      <c r="L20" s="19"/>
      <c r="M20" s="19"/>
      <c r="N20" s="19"/>
      <c r="O20" s="19"/>
      <c r="P20" s="19"/>
      <c r="Q20" s="43"/>
    </row>
    <row r="21" spans="1:17" s="28" customFormat="1" ht="15" customHeight="1">
      <c r="A21" s="19"/>
      <c r="B21" s="20"/>
      <c r="C21" s="19"/>
      <c r="D21" s="22"/>
      <c r="E21" s="51" t="s">
        <v>100</v>
      </c>
      <c r="F21" s="55">
        <v>0</v>
      </c>
      <c r="G21" s="52">
        <f>G20*-F21</f>
        <v>0</v>
      </c>
      <c r="H21" s="26"/>
      <c r="I21" s="29"/>
      <c r="J21" s="26"/>
      <c r="K21" s="19"/>
      <c r="L21" s="19"/>
      <c r="M21" s="19"/>
      <c r="N21" s="19"/>
      <c r="O21" s="19"/>
      <c r="P21" s="19"/>
      <c r="Q21" s="43"/>
    </row>
    <row r="22" spans="1:17" s="28" customFormat="1" ht="15" customHeight="1" thickBot="1">
      <c r="A22" s="19"/>
      <c r="B22" s="20"/>
      <c r="C22" s="19"/>
      <c r="D22" s="22"/>
      <c r="E22" s="56"/>
      <c r="F22" s="57"/>
      <c r="G22" s="58"/>
      <c r="H22" s="26"/>
      <c r="I22" s="29"/>
      <c r="J22" s="26"/>
      <c r="K22" s="19"/>
      <c r="L22" s="19"/>
      <c r="M22" s="19"/>
      <c r="N22" s="19"/>
      <c r="O22" s="19"/>
      <c r="P22" s="19"/>
      <c r="Q22" s="43"/>
    </row>
    <row r="23" spans="1:17" s="28" customFormat="1" ht="15" customHeight="1" thickBot="1">
      <c r="A23" s="19"/>
      <c r="B23" s="20"/>
      <c r="C23" s="19"/>
      <c r="D23" s="22"/>
      <c r="E23" s="59" t="s">
        <v>101</v>
      </c>
      <c r="F23" s="60"/>
      <c r="G23" s="67">
        <f>SUM(G20:G21)</f>
        <v>20306</v>
      </c>
      <c r="H23" s="26"/>
      <c r="I23" s="29"/>
      <c r="J23" s="26"/>
      <c r="K23" s="19"/>
      <c r="L23" s="19"/>
      <c r="M23" s="19"/>
      <c r="N23" s="19"/>
      <c r="O23" s="19"/>
      <c r="P23" s="19"/>
      <c r="Q23" s="43"/>
    </row>
  </sheetData>
  <sheetProtection/>
  <protectedRanges>
    <protectedRange password="C7AA" sqref="F12 A13:B13 A16:D20 E13:G13 A14:D14 A12:D12 F14:F15" name="Range2"/>
    <protectedRange password="C7AA" sqref="F12 A13:B13 A16:D20 E13:G13 A14:D14 A12:D12 F14:F15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" name="Range2_5"/>
    <protectedRange password="C7AA" sqref="G15" name="Range1_5"/>
    <protectedRange password="C7AA" sqref="E15" name="Range2_7_1"/>
    <protectedRange password="C7AA" sqref="E15" name="Range1_7_1"/>
    <protectedRange password="C7AA" sqref="A15" name="Range2_8"/>
    <protectedRange password="C7AA" sqref="A15" name="Range1_8"/>
    <protectedRange password="C7AA" sqref="C13:D13" name="Range2_4"/>
    <protectedRange password="C7AA" sqref="C13:D13" name="Range1_4"/>
    <protectedRange password="C7AA" sqref="B15:D15" name="Range2_6"/>
    <protectedRange password="C7AA" sqref="B15:D15" name="Range1_6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tabSelected="1" view="pageLayout" workbookViewId="0" topLeftCell="A7">
      <selection activeCell="C23" sqref="C23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49" t="s">
        <v>20</v>
      </c>
      <c r="D13" s="61">
        <v>54100012</v>
      </c>
      <c r="E13" s="66">
        <v>3340</v>
      </c>
      <c r="F13" s="34">
        <v>1</v>
      </c>
      <c r="G13" s="66">
        <f>E13*F13</f>
        <v>3340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47" t="s">
        <v>21</v>
      </c>
      <c r="B15" s="48" t="s">
        <v>22</v>
      </c>
      <c r="C15" s="49" t="s">
        <v>139</v>
      </c>
      <c r="D15" s="61">
        <v>54002090</v>
      </c>
      <c r="E15" s="66"/>
      <c r="F15" s="36">
        <v>1</v>
      </c>
      <c r="G15" s="66">
        <f aca="true" t="shared" si="0" ref="G15:G21">E15*F15</f>
        <v>0</v>
      </c>
      <c r="H15" s="43"/>
      <c r="I15" s="43"/>
      <c r="J15" s="42"/>
    </row>
    <row r="16" spans="1:10" ht="24" customHeight="1">
      <c r="A16" s="88"/>
      <c r="B16" s="48" t="s">
        <v>24</v>
      </c>
      <c r="C16" s="49" t="s">
        <v>34</v>
      </c>
      <c r="D16" s="61">
        <v>54002091</v>
      </c>
      <c r="E16" s="66">
        <v>170</v>
      </c>
      <c r="F16" s="36">
        <v>0</v>
      </c>
      <c r="G16" s="66">
        <f t="shared" si="0"/>
        <v>0</v>
      </c>
      <c r="H16" s="43"/>
      <c r="I16" s="43"/>
      <c r="J16" s="42"/>
    </row>
    <row r="17" spans="1:10" ht="24" customHeight="1">
      <c r="A17" s="88"/>
      <c r="B17" s="48" t="s">
        <v>25</v>
      </c>
      <c r="C17" s="49" t="s">
        <v>122</v>
      </c>
      <c r="D17" s="61">
        <v>54002092</v>
      </c>
      <c r="E17" s="66">
        <v>335</v>
      </c>
      <c r="F17" s="36">
        <v>0</v>
      </c>
      <c r="G17" s="66">
        <f t="shared" si="0"/>
        <v>0</v>
      </c>
      <c r="H17" s="43"/>
      <c r="I17" s="43"/>
      <c r="J17" s="42"/>
    </row>
    <row r="18" spans="1:10" ht="24" customHeight="1">
      <c r="A18" s="88"/>
      <c r="B18" s="48" t="s">
        <v>23</v>
      </c>
      <c r="C18" s="49" t="s">
        <v>123</v>
      </c>
      <c r="D18" s="61">
        <v>54002096</v>
      </c>
      <c r="E18" s="66">
        <v>260</v>
      </c>
      <c r="F18" s="36">
        <v>0</v>
      </c>
      <c r="G18" s="66">
        <f t="shared" si="0"/>
        <v>0</v>
      </c>
      <c r="H18" s="43"/>
      <c r="I18" s="43"/>
      <c r="J18" s="42"/>
    </row>
    <row r="19" spans="1:10" ht="24" customHeight="1">
      <c r="A19" s="47" t="s">
        <v>26</v>
      </c>
      <c r="B19" s="48" t="s">
        <v>27</v>
      </c>
      <c r="C19" s="49" t="s">
        <v>35</v>
      </c>
      <c r="D19" s="61">
        <v>54102002</v>
      </c>
      <c r="E19" s="66">
        <v>1020</v>
      </c>
      <c r="F19" s="36">
        <v>0</v>
      </c>
      <c r="G19" s="66">
        <f t="shared" si="0"/>
        <v>0</v>
      </c>
      <c r="H19" s="43"/>
      <c r="I19" s="43"/>
      <c r="J19" s="42"/>
    </row>
    <row r="20" spans="1:10" ht="24" customHeight="1">
      <c r="A20" s="88"/>
      <c r="B20" s="48" t="s">
        <v>28</v>
      </c>
      <c r="C20" s="49" t="s">
        <v>36</v>
      </c>
      <c r="D20" s="61">
        <v>54102003</v>
      </c>
      <c r="E20" s="66">
        <v>950</v>
      </c>
      <c r="F20" s="36">
        <v>0</v>
      </c>
      <c r="G20" s="66">
        <f t="shared" si="0"/>
        <v>0</v>
      </c>
      <c r="H20" s="43"/>
      <c r="I20" s="43"/>
      <c r="J20" s="42"/>
    </row>
    <row r="21" spans="1:10" ht="24" customHeight="1">
      <c r="A21" s="47" t="s">
        <v>50</v>
      </c>
      <c r="B21" s="48" t="s">
        <v>29</v>
      </c>
      <c r="C21" s="49" t="s">
        <v>30</v>
      </c>
      <c r="D21" s="61">
        <v>54102005</v>
      </c>
      <c r="E21" s="66">
        <v>210</v>
      </c>
      <c r="F21" s="36">
        <v>0</v>
      </c>
      <c r="G21" s="66">
        <f t="shared" si="0"/>
        <v>0</v>
      </c>
      <c r="H21" s="43"/>
      <c r="I21" s="43"/>
      <c r="J21" s="42"/>
    </row>
    <row r="22" spans="5:7" ht="15" customHeight="1">
      <c r="E22" s="50"/>
      <c r="F22" s="44"/>
      <c r="G22" s="65">
        <f>SUM(G13:G21)</f>
        <v>3340</v>
      </c>
    </row>
    <row r="23" spans="5:7" ht="15" customHeight="1">
      <c r="E23" s="51" t="s">
        <v>98</v>
      </c>
      <c r="F23" s="104">
        <v>0.285</v>
      </c>
      <c r="G23" s="52">
        <f>G22*-F23</f>
        <v>-951.8999999999999</v>
      </c>
    </row>
    <row r="24" spans="5:7" ht="15" customHeight="1">
      <c r="E24" s="50"/>
      <c r="F24" s="53"/>
      <c r="G24" s="65">
        <f>SUM(G22:G23)</f>
        <v>2388.1000000000004</v>
      </c>
    </row>
    <row r="25" spans="1:7" ht="15" customHeight="1">
      <c r="A25" s="62"/>
      <c r="B25" s="63"/>
      <c r="C25" s="62"/>
      <c r="D25" s="64"/>
      <c r="E25" s="51" t="s">
        <v>99</v>
      </c>
      <c r="F25" s="54">
        <v>0</v>
      </c>
      <c r="G25" s="52">
        <f>G24*-F25</f>
        <v>0</v>
      </c>
    </row>
    <row r="26" spans="5:7" ht="15" customHeight="1">
      <c r="E26" s="98"/>
      <c r="F26" s="99"/>
      <c r="G26" s="65">
        <f>SUM(G24,G25)</f>
        <v>2388.1000000000004</v>
      </c>
    </row>
    <row r="27" spans="5:7" ht="15" customHeight="1">
      <c r="E27" s="51" t="s">
        <v>100</v>
      </c>
      <c r="F27" s="55">
        <v>0</v>
      </c>
      <c r="G27" s="52">
        <f>G26*-F27</f>
        <v>0</v>
      </c>
    </row>
    <row r="28" spans="5:7" ht="15" customHeight="1" thickBot="1">
      <c r="E28" s="56"/>
      <c r="F28" s="57"/>
      <c r="G28" s="58"/>
    </row>
    <row r="29" spans="5:7" ht="15" customHeight="1" thickBot="1">
      <c r="E29" s="59" t="s">
        <v>101</v>
      </c>
      <c r="F29" s="60"/>
      <c r="G29" s="67">
        <f>SUM(G26:G27)</f>
        <v>2388.1000000000004</v>
      </c>
    </row>
  </sheetData>
  <sheetProtection/>
  <protectedRanges>
    <protectedRange password="C7AA" sqref="F12 A13:G13 A22:D26 F14 A15:F16 A14:D14 A12:D12 A19:F21 A17:B18 D17:F18" name="Range2"/>
    <protectedRange password="C7AA" sqref="F12 A13:G13 A22:D26 F14 A15:F16 A14:D14 A12:D12 A19:F21 A17:B18 D17:F18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21" name="Range2_5"/>
    <protectedRange password="C7AA" sqref="G15:G21" name="Range1_5"/>
    <protectedRange password="C7AA" sqref="C17:C18" name="Range2_2"/>
    <protectedRange password="C7AA" sqref="C17:C18" name="Range1_2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" right="0.7" top="0.75" bottom="0.75" header="0.3" footer="0.3"/>
  <pageSetup fitToHeight="1" fitToWidth="1" horizontalDpi="600" verticalDpi="600" orientation="portrait" scale="85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1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49" t="s">
        <v>105</v>
      </c>
      <c r="D13" s="97">
        <v>62000002</v>
      </c>
      <c r="E13" s="66">
        <v>7830</v>
      </c>
      <c r="F13" s="34">
        <v>1</v>
      </c>
      <c r="G13" s="66">
        <f>E13*F13</f>
        <v>7830</v>
      </c>
      <c r="H13" s="43"/>
      <c r="I13" s="43"/>
      <c r="J13" s="42"/>
    </row>
    <row r="14" spans="1:17" s="28" customFormat="1" ht="15" customHeight="1">
      <c r="A14" s="19"/>
      <c r="B14" s="20"/>
      <c r="C14" s="19"/>
      <c r="D14" s="22"/>
      <c r="E14" s="50"/>
      <c r="F14" s="44"/>
      <c r="G14" s="65">
        <f>SUM(G13:G13)</f>
        <v>7830</v>
      </c>
      <c r="H14" s="26"/>
      <c r="I14" s="29"/>
      <c r="J14" s="26"/>
      <c r="K14" s="19"/>
      <c r="L14" s="19"/>
      <c r="M14" s="19"/>
      <c r="N14" s="19"/>
      <c r="O14" s="19"/>
      <c r="P14" s="19"/>
      <c r="Q14" s="43"/>
    </row>
    <row r="15" spans="1:17" s="28" customFormat="1" ht="15" customHeight="1">
      <c r="A15" s="19"/>
      <c r="B15" s="20"/>
      <c r="C15" s="19"/>
      <c r="D15" s="22"/>
      <c r="E15" s="51" t="s">
        <v>98</v>
      </c>
      <c r="F15" s="104">
        <v>0.285</v>
      </c>
      <c r="G15" s="52">
        <f>G14*-F15</f>
        <v>-2231.5499999999997</v>
      </c>
      <c r="H15" s="26"/>
      <c r="I15" s="29"/>
      <c r="J15" s="26"/>
      <c r="K15" s="19"/>
      <c r="L15" s="19"/>
      <c r="M15" s="19"/>
      <c r="N15" s="19"/>
      <c r="O15" s="19"/>
      <c r="P15" s="19"/>
      <c r="Q15" s="43"/>
    </row>
    <row r="16" spans="1:17" s="28" customFormat="1" ht="15" customHeight="1">
      <c r="A16" s="19"/>
      <c r="B16" s="20"/>
      <c r="C16" s="19"/>
      <c r="D16" s="22"/>
      <c r="E16" s="50"/>
      <c r="F16" s="53"/>
      <c r="G16" s="65">
        <f>SUM(G14:G15)</f>
        <v>5598.450000000001</v>
      </c>
      <c r="H16" s="26"/>
      <c r="I16" s="29"/>
      <c r="J16" s="26"/>
      <c r="K16" s="19"/>
      <c r="L16" s="19"/>
      <c r="M16" s="19"/>
      <c r="N16" s="19"/>
      <c r="O16" s="19"/>
      <c r="P16" s="19"/>
      <c r="Q16" s="43"/>
    </row>
    <row r="17" spans="1:17" s="28" customFormat="1" ht="15" customHeight="1">
      <c r="A17" s="62"/>
      <c r="B17" s="63"/>
      <c r="C17" s="62"/>
      <c r="D17" s="64"/>
      <c r="E17" s="51" t="s">
        <v>99</v>
      </c>
      <c r="F17" s="54">
        <v>0</v>
      </c>
      <c r="G17" s="52">
        <f>G16*-F17</f>
        <v>0</v>
      </c>
      <c r="H17" s="26"/>
      <c r="I17" s="29"/>
      <c r="J17" s="26"/>
      <c r="K17" s="19"/>
      <c r="L17" s="19"/>
      <c r="M17" s="19"/>
      <c r="N17" s="19"/>
      <c r="O17" s="19"/>
      <c r="P17" s="19"/>
      <c r="Q17" s="43"/>
    </row>
    <row r="18" spans="1:17" s="28" customFormat="1" ht="15" customHeight="1">
      <c r="A18" s="19"/>
      <c r="B18" s="20"/>
      <c r="C18" s="19"/>
      <c r="D18" s="22"/>
      <c r="E18" s="98"/>
      <c r="F18" s="99"/>
      <c r="G18" s="65">
        <f>SUM(G16,G17)</f>
        <v>5598.450000000001</v>
      </c>
      <c r="H18" s="26"/>
      <c r="I18" s="29"/>
      <c r="J18" s="26"/>
      <c r="K18" s="19"/>
      <c r="L18" s="19"/>
      <c r="M18" s="19"/>
      <c r="N18" s="19"/>
      <c r="O18" s="19"/>
      <c r="P18" s="19"/>
      <c r="Q18" s="43"/>
    </row>
    <row r="19" spans="1:17" s="28" customFormat="1" ht="15" customHeight="1">
      <c r="A19" s="19"/>
      <c r="B19" s="20"/>
      <c r="C19" s="19"/>
      <c r="D19" s="22"/>
      <c r="E19" s="51" t="s">
        <v>100</v>
      </c>
      <c r="F19" s="55">
        <v>0</v>
      </c>
      <c r="G19" s="52">
        <f>G18*-F19</f>
        <v>0</v>
      </c>
      <c r="H19" s="26"/>
      <c r="I19" s="29"/>
      <c r="J19" s="26"/>
      <c r="K19" s="19"/>
      <c r="L19" s="19"/>
      <c r="M19" s="19"/>
      <c r="N19" s="19"/>
      <c r="O19" s="19"/>
      <c r="P19" s="19"/>
      <c r="Q19" s="43"/>
    </row>
    <row r="20" spans="1:17" s="28" customFormat="1" ht="15" customHeight="1" thickBot="1">
      <c r="A20" s="19"/>
      <c r="B20" s="20"/>
      <c r="C20" s="19"/>
      <c r="D20" s="22"/>
      <c r="E20" s="56"/>
      <c r="F20" s="57"/>
      <c r="G20" s="58"/>
      <c r="H20" s="26"/>
      <c r="I20" s="29"/>
      <c r="J20" s="26"/>
      <c r="K20" s="19"/>
      <c r="L20" s="19"/>
      <c r="M20" s="19"/>
      <c r="N20" s="19"/>
      <c r="O20" s="19"/>
      <c r="P20" s="19"/>
      <c r="Q20" s="43"/>
    </row>
    <row r="21" spans="1:17" s="28" customFormat="1" ht="15" customHeight="1" thickBot="1">
      <c r="A21" s="19"/>
      <c r="B21" s="20"/>
      <c r="C21" s="19"/>
      <c r="D21" s="22"/>
      <c r="E21" s="59" t="s">
        <v>101</v>
      </c>
      <c r="F21" s="60"/>
      <c r="G21" s="67">
        <f>SUM(G18:G19)</f>
        <v>5598.450000000001</v>
      </c>
      <c r="H21" s="26"/>
      <c r="I21" s="29"/>
      <c r="J21" s="26"/>
      <c r="K21" s="19"/>
      <c r="L21" s="19"/>
      <c r="M21" s="19"/>
      <c r="N21" s="19"/>
      <c r="O21" s="19"/>
      <c r="P21" s="19"/>
      <c r="Q21" s="43"/>
    </row>
  </sheetData>
  <sheetProtection/>
  <protectedRanges>
    <protectedRange password="C7AA" sqref="F12 A13:B13 A14:D18 E13:G13 A12:D12" name="Range2"/>
    <protectedRange password="C7AA" sqref="F12 A13:B13 A14:D18 E13:G13 A12:D12" name="Range1"/>
    <protectedRange password="C7AA" sqref="E12" name="Range2_1"/>
    <protectedRange password="C7AA" sqref="E12" name="Range1_1"/>
    <protectedRange password="C7AA" sqref="G12" name="Range2_3"/>
    <protectedRange password="C7AA" sqref="G12" name="Range1_3"/>
    <protectedRange password="C7AA" sqref="C13:D13" name="Range2_4"/>
    <protectedRange password="C7AA" sqref="C13:D13" name="Range1_4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1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49" t="s">
        <v>72</v>
      </c>
      <c r="D13" s="61">
        <v>83400010</v>
      </c>
      <c r="E13" s="66">
        <v>18950</v>
      </c>
      <c r="F13" s="34">
        <v>1</v>
      </c>
      <c r="G13" s="66">
        <f>E13*F13</f>
        <v>18950</v>
      </c>
      <c r="H13" s="43"/>
      <c r="I13" s="43"/>
      <c r="J13" s="42"/>
    </row>
    <row r="14" spans="1:17" s="28" customFormat="1" ht="15" customHeight="1">
      <c r="A14" s="19"/>
      <c r="B14" s="20"/>
      <c r="C14" s="19"/>
      <c r="D14" s="22"/>
      <c r="E14" s="50"/>
      <c r="F14" s="44"/>
      <c r="G14" s="65">
        <f>SUM(G13:G13)</f>
        <v>18950</v>
      </c>
      <c r="H14" s="26"/>
      <c r="I14" s="29"/>
      <c r="J14" s="26"/>
      <c r="K14" s="19"/>
      <c r="L14" s="19"/>
      <c r="M14" s="19"/>
      <c r="N14" s="19"/>
      <c r="O14" s="19"/>
      <c r="P14" s="19"/>
      <c r="Q14" s="43"/>
    </row>
    <row r="15" spans="1:17" s="28" customFormat="1" ht="15" customHeight="1">
      <c r="A15" s="19"/>
      <c r="B15" s="20"/>
      <c r="C15" s="19"/>
      <c r="D15" s="22"/>
      <c r="E15" s="51" t="s">
        <v>98</v>
      </c>
      <c r="F15" s="104">
        <v>0.285</v>
      </c>
      <c r="G15" s="52">
        <f>G14*-F15</f>
        <v>-5400.749999999999</v>
      </c>
      <c r="H15" s="26"/>
      <c r="I15" s="29"/>
      <c r="J15" s="26"/>
      <c r="K15" s="19"/>
      <c r="L15" s="19"/>
      <c r="M15" s="19"/>
      <c r="N15" s="19"/>
      <c r="O15" s="19"/>
      <c r="P15" s="19"/>
      <c r="Q15" s="43"/>
    </row>
    <row r="16" spans="1:17" s="28" customFormat="1" ht="15" customHeight="1">
      <c r="A16" s="19"/>
      <c r="B16" s="20"/>
      <c r="C16" s="19"/>
      <c r="D16" s="22"/>
      <c r="E16" s="50"/>
      <c r="F16" s="53"/>
      <c r="G16" s="65">
        <f>SUM(G14:G15)</f>
        <v>13549.25</v>
      </c>
      <c r="H16" s="26"/>
      <c r="I16" s="29"/>
      <c r="J16" s="26"/>
      <c r="K16" s="19"/>
      <c r="L16" s="19"/>
      <c r="M16" s="19"/>
      <c r="N16" s="19"/>
      <c r="O16" s="19"/>
      <c r="P16" s="19"/>
      <c r="Q16" s="43"/>
    </row>
    <row r="17" spans="1:17" s="28" customFormat="1" ht="15" customHeight="1">
      <c r="A17" s="62"/>
      <c r="B17" s="63"/>
      <c r="C17" s="62"/>
      <c r="D17" s="64"/>
      <c r="E17" s="51" t="s">
        <v>99</v>
      </c>
      <c r="F17" s="54">
        <v>0</v>
      </c>
      <c r="G17" s="52">
        <f>G16*-F17</f>
        <v>0</v>
      </c>
      <c r="H17" s="26"/>
      <c r="I17" s="29"/>
      <c r="J17" s="26"/>
      <c r="K17" s="19"/>
      <c r="L17" s="19"/>
      <c r="M17" s="19"/>
      <c r="N17" s="19"/>
      <c r="O17" s="19"/>
      <c r="P17" s="19"/>
      <c r="Q17" s="43"/>
    </row>
    <row r="18" spans="1:17" s="28" customFormat="1" ht="15" customHeight="1">
      <c r="A18" s="19"/>
      <c r="B18" s="20"/>
      <c r="C18" s="19"/>
      <c r="D18" s="22"/>
      <c r="E18" s="98"/>
      <c r="F18" s="99"/>
      <c r="G18" s="65">
        <f>SUM(G16,G17)</f>
        <v>13549.25</v>
      </c>
      <c r="H18" s="26"/>
      <c r="I18" s="29"/>
      <c r="J18" s="26"/>
      <c r="K18" s="19"/>
      <c r="L18" s="19"/>
      <c r="M18" s="19"/>
      <c r="N18" s="19"/>
      <c r="O18" s="19"/>
      <c r="P18" s="19"/>
      <c r="Q18" s="43"/>
    </row>
    <row r="19" spans="1:17" s="28" customFormat="1" ht="15" customHeight="1">
      <c r="A19" s="19"/>
      <c r="B19" s="20"/>
      <c r="C19" s="19"/>
      <c r="D19" s="22"/>
      <c r="E19" s="51" t="s">
        <v>100</v>
      </c>
      <c r="F19" s="55">
        <v>0</v>
      </c>
      <c r="G19" s="52">
        <f>G18*-F19</f>
        <v>0</v>
      </c>
      <c r="H19" s="26"/>
      <c r="I19" s="29"/>
      <c r="J19" s="26"/>
      <c r="K19" s="19"/>
      <c r="L19" s="19"/>
      <c r="M19" s="19"/>
      <c r="N19" s="19"/>
      <c r="O19" s="19"/>
      <c r="P19" s="19"/>
      <c r="Q19" s="43"/>
    </row>
    <row r="20" spans="1:17" s="28" customFormat="1" ht="15" customHeight="1" thickBot="1">
      <c r="A20" s="19"/>
      <c r="B20" s="20"/>
      <c r="C20" s="19"/>
      <c r="D20" s="22"/>
      <c r="E20" s="56"/>
      <c r="F20" s="57"/>
      <c r="G20" s="58"/>
      <c r="H20" s="26"/>
      <c r="I20" s="29"/>
      <c r="J20" s="26"/>
      <c r="K20" s="19"/>
      <c r="L20" s="19"/>
      <c r="M20" s="19"/>
      <c r="N20" s="19"/>
      <c r="O20" s="19"/>
      <c r="P20" s="19"/>
      <c r="Q20" s="43"/>
    </row>
    <row r="21" spans="1:17" s="28" customFormat="1" ht="15" customHeight="1" thickBot="1">
      <c r="A21" s="19"/>
      <c r="B21" s="20"/>
      <c r="C21" s="19"/>
      <c r="D21" s="22"/>
      <c r="E21" s="59" t="s">
        <v>101</v>
      </c>
      <c r="F21" s="60"/>
      <c r="G21" s="67">
        <f>SUM(G18:G19)</f>
        <v>13549.25</v>
      </c>
      <c r="H21" s="26"/>
      <c r="I21" s="29"/>
      <c r="J21" s="26"/>
      <c r="K21" s="19"/>
      <c r="L21" s="19"/>
      <c r="M21" s="19"/>
      <c r="N21" s="19"/>
      <c r="O21" s="19"/>
      <c r="P21" s="19"/>
      <c r="Q21" s="43"/>
    </row>
  </sheetData>
  <sheetProtection/>
  <protectedRanges>
    <protectedRange password="C7AA" sqref="F12 A13:B13 A14:D18 E13:G13 A12:D12" name="Range2"/>
    <protectedRange password="C7AA" sqref="F12 A13:B13 A14:D18 E13:G13 A12:D12" name="Range1"/>
    <protectedRange password="C7AA" sqref="E12" name="Range2_1"/>
    <protectedRange password="C7AA" sqref="E12" name="Range1_1"/>
    <protectedRange password="C7AA" sqref="G12" name="Range2_3"/>
    <protectedRange password="C7AA" sqref="G12" name="Range1_3"/>
    <protectedRange password="C7AA" sqref="C13:D13" name="Range2_2"/>
    <protectedRange password="C7AA" sqref="C13:D13" name="Range1_2"/>
  </protectedRanges>
  <mergeCells count="12">
    <mergeCell ref="E3:G3"/>
    <mergeCell ref="B4:C4"/>
    <mergeCell ref="E4:G4"/>
    <mergeCell ref="B5:C5"/>
    <mergeCell ref="E5:G5"/>
    <mergeCell ref="B9:C9"/>
    <mergeCell ref="E9:G9"/>
    <mergeCell ref="B6:C6"/>
    <mergeCell ref="B7:C7"/>
    <mergeCell ref="E7:G7"/>
    <mergeCell ref="B8:C8"/>
    <mergeCell ref="E8:G8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9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49" t="s">
        <v>73</v>
      </c>
      <c r="D13" s="61">
        <v>72000012</v>
      </c>
      <c r="E13" s="66">
        <v>40250</v>
      </c>
      <c r="F13" s="34">
        <v>1</v>
      </c>
      <c r="G13" s="66">
        <f>E13*F13</f>
        <v>40250</v>
      </c>
      <c r="H13" s="43"/>
      <c r="I13" s="43"/>
      <c r="J13" s="42"/>
    </row>
    <row r="14" spans="1:17" s="28" customFormat="1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26"/>
      <c r="I14" s="29"/>
      <c r="J14" s="26"/>
      <c r="K14" s="19"/>
      <c r="L14" s="19"/>
      <c r="M14" s="19"/>
      <c r="N14" s="19"/>
      <c r="O14" s="19"/>
      <c r="P14" s="19"/>
      <c r="Q14" s="43"/>
    </row>
    <row r="15" spans="1:17" s="28" customFormat="1" ht="24" customHeight="1">
      <c r="A15" s="47"/>
      <c r="B15" s="48" t="s">
        <v>56</v>
      </c>
      <c r="C15" s="49" t="s">
        <v>103</v>
      </c>
      <c r="D15" s="61"/>
      <c r="E15" s="66">
        <v>2035</v>
      </c>
      <c r="F15" s="34">
        <v>0</v>
      </c>
      <c r="G15" s="66">
        <f>E15*F15</f>
        <v>0</v>
      </c>
      <c r="H15" s="26"/>
      <c r="I15" s="29"/>
      <c r="J15" s="26"/>
      <c r="K15" s="19"/>
      <c r="L15" s="19"/>
      <c r="M15" s="19"/>
      <c r="N15" s="19"/>
      <c r="O15" s="19"/>
      <c r="P15" s="19"/>
      <c r="Q15" s="43"/>
    </row>
    <row r="16" spans="1:21" s="28" customFormat="1" ht="24" customHeight="1">
      <c r="A16" s="32"/>
      <c r="B16" s="48" t="s">
        <v>74</v>
      </c>
      <c r="C16" s="49" t="s">
        <v>106</v>
      </c>
      <c r="D16" s="97"/>
      <c r="E16" s="66">
        <v>825</v>
      </c>
      <c r="F16" s="34">
        <v>0</v>
      </c>
      <c r="G16" s="66">
        <f>E16*F16</f>
        <v>0</v>
      </c>
      <c r="H16" s="50"/>
      <c r="I16" s="44"/>
      <c r="J16" s="65"/>
      <c r="L16" s="26"/>
      <c r="M16" s="29"/>
      <c r="N16" s="26"/>
      <c r="O16" s="19"/>
      <c r="P16" s="19"/>
      <c r="Q16" s="19"/>
      <c r="R16" s="19"/>
      <c r="S16" s="19"/>
      <c r="T16" s="19"/>
      <c r="U16" s="43"/>
    </row>
    <row r="17" spans="1:21" s="28" customFormat="1" ht="12">
      <c r="A17" s="35" t="s">
        <v>97</v>
      </c>
      <c r="B17" s="30" t="s">
        <v>32</v>
      </c>
      <c r="C17" s="30" t="s">
        <v>0</v>
      </c>
      <c r="D17" s="30" t="s">
        <v>33</v>
      </c>
      <c r="E17" s="45" t="s">
        <v>89</v>
      </c>
      <c r="F17" s="31"/>
      <c r="G17" s="46" t="s">
        <v>90</v>
      </c>
      <c r="H17" s="50"/>
      <c r="I17" s="44"/>
      <c r="J17" s="65"/>
      <c r="L17" s="26"/>
      <c r="M17" s="29"/>
      <c r="N17" s="26"/>
      <c r="O17" s="19"/>
      <c r="P17" s="19"/>
      <c r="Q17" s="19"/>
      <c r="R17" s="19"/>
      <c r="S17" s="19"/>
      <c r="T17" s="19"/>
      <c r="U17" s="43"/>
    </row>
    <row r="18" spans="1:17" s="28" customFormat="1" ht="24" customHeight="1">
      <c r="A18" s="39"/>
      <c r="B18" s="48" t="s">
        <v>56</v>
      </c>
      <c r="C18" s="49" t="s">
        <v>109</v>
      </c>
      <c r="D18" s="61">
        <v>72003214</v>
      </c>
      <c r="E18" s="66">
        <v>1715</v>
      </c>
      <c r="F18" s="34">
        <v>0</v>
      </c>
      <c r="G18" s="66">
        <f>E18*F18</f>
        <v>0</v>
      </c>
      <c r="H18" s="26"/>
      <c r="I18" s="29"/>
      <c r="J18" s="26"/>
      <c r="K18" s="19"/>
      <c r="L18" s="19"/>
      <c r="M18" s="19"/>
      <c r="N18" s="19"/>
      <c r="O18" s="19"/>
      <c r="P18" s="19"/>
      <c r="Q18" s="43"/>
    </row>
    <row r="19" spans="1:17" s="28" customFormat="1" ht="24" customHeight="1">
      <c r="A19" s="32"/>
      <c r="B19" s="48" t="s">
        <v>75</v>
      </c>
      <c r="C19" s="49" t="s">
        <v>107</v>
      </c>
      <c r="D19" s="61">
        <v>72003183</v>
      </c>
      <c r="E19" s="66">
        <v>420</v>
      </c>
      <c r="F19" s="34">
        <v>0</v>
      </c>
      <c r="G19" s="66">
        <f>E19*F19</f>
        <v>0</v>
      </c>
      <c r="H19" s="26"/>
      <c r="I19" s="29"/>
      <c r="J19" s="26"/>
      <c r="K19" s="19"/>
      <c r="L19" s="19"/>
      <c r="M19" s="19"/>
      <c r="N19" s="19"/>
      <c r="O19" s="19"/>
      <c r="P19" s="19"/>
      <c r="Q19" s="43"/>
    </row>
    <row r="20" spans="1:17" s="28" customFormat="1" ht="24" customHeight="1">
      <c r="A20" s="37"/>
      <c r="B20" s="48" t="s">
        <v>74</v>
      </c>
      <c r="C20" s="49" t="s">
        <v>106</v>
      </c>
      <c r="D20" s="61">
        <v>72003215</v>
      </c>
      <c r="E20" s="66">
        <v>4155</v>
      </c>
      <c r="F20" s="34">
        <v>0</v>
      </c>
      <c r="G20" s="66">
        <f>E20*F20</f>
        <v>0</v>
      </c>
      <c r="H20" s="26"/>
      <c r="I20" s="29"/>
      <c r="J20" s="26"/>
      <c r="K20" s="19"/>
      <c r="L20" s="19"/>
      <c r="M20" s="19"/>
      <c r="N20" s="19"/>
      <c r="O20" s="19"/>
      <c r="P20" s="19"/>
      <c r="Q20" s="43"/>
    </row>
    <row r="21" spans="1:17" s="28" customFormat="1" ht="24" customHeight="1">
      <c r="A21" s="32"/>
      <c r="B21" s="48" t="s">
        <v>70</v>
      </c>
      <c r="C21" s="49" t="s">
        <v>108</v>
      </c>
      <c r="D21" s="61">
        <v>72002108</v>
      </c>
      <c r="E21" s="66">
        <v>540</v>
      </c>
      <c r="F21" s="34">
        <v>0</v>
      </c>
      <c r="G21" s="66">
        <f>E21*F21</f>
        <v>0</v>
      </c>
      <c r="H21" s="26"/>
      <c r="I21" s="29"/>
      <c r="J21" s="26"/>
      <c r="K21" s="19"/>
      <c r="L21" s="19"/>
      <c r="M21" s="19"/>
      <c r="N21" s="19"/>
      <c r="O21" s="19"/>
      <c r="P21" s="19"/>
      <c r="Q21" s="43"/>
    </row>
    <row r="22" spans="1:17" s="28" customFormat="1" ht="15" customHeight="1">
      <c r="A22" s="19"/>
      <c r="B22" s="69"/>
      <c r="C22" s="70"/>
      <c r="D22" s="71"/>
      <c r="E22" s="50"/>
      <c r="F22" s="44"/>
      <c r="G22" s="65">
        <f>SUM(G13:G21)</f>
        <v>40250</v>
      </c>
      <c r="H22" s="26"/>
      <c r="I22" s="29"/>
      <c r="J22" s="26"/>
      <c r="K22" s="19"/>
      <c r="L22" s="19"/>
      <c r="M22" s="19"/>
      <c r="N22" s="19"/>
      <c r="O22" s="19"/>
      <c r="P22" s="19"/>
      <c r="Q22" s="43"/>
    </row>
    <row r="23" spans="5:7" ht="15" customHeight="1">
      <c r="E23" s="51" t="s">
        <v>98</v>
      </c>
      <c r="F23" s="104">
        <v>0.285</v>
      </c>
      <c r="G23" s="52">
        <f>G22*-F23</f>
        <v>-11471.249999999998</v>
      </c>
    </row>
    <row r="24" spans="5:7" ht="15" customHeight="1">
      <c r="E24" s="50"/>
      <c r="F24" s="53"/>
      <c r="G24" s="65">
        <f>SUM(G22:G23)</f>
        <v>28778.75</v>
      </c>
    </row>
    <row r="25" spans="1:7" ht="15" customHeight="1">
      <c r="A25" s="62"/>
      <c r="E25" s="51" t="s">
        <v>99</v>
      </c>
      <c r="F25" s="54">
        <v>0</v>
      </c>
      <c r="G25" s="52">
        <f>G24*-F25</f>
        <v>0</v>
      </c>
    </row>
    <row r="26" spans="2:7" ht="15" customHeight="1">
      <c r="B26" s="63"/>
      <c r="C26" s="62"/>
      <c r="D26" s="64"/>
      <c r="E26" s="98"/>
      <c r="F26" s="99"/>
      <c r="G26" s="65">
        <f>SUM(G24,G25)</f>
        <v>28778.75</v>
      </c>
    </row>
    <row r="27" spans="5:7" ht="15" customHeight="1">
      <c r="E27" s="51" t="s">
        <v>100</v>
      </c>
      <c r="F27" s="55">
        <v>0</v>
      </c>
      <c r="G27" s="52">
        <f>G26*-F27</f>
        <v>0</v>
      </c>
    </row>
    <row r="28" spans="5:7" ht="15" customHeight="1" thickBot="1">
      <c r="E28" s="56"/>
      <c r="F28" s="57"/>
      <c r="G28" s="58"/>
    </row>
    <row r="29" spans="5:7" ht="15" customHeight="1" thickBot="1">
      <c r="E29" s="59" t="s">
        <v>101</v>
      </c>
      <c r="F29" s="60"/>
      <c r="G29" s="67">
        <f>SUM(G26:G27)</f>
        <v>28778.75</v>
      </c>
    </row>
  </sheetData>
  <sheetProtection/>
  <protectedRanges>
    <protectedRange password="C7AA" sqref="F12 A13:B13 E13:G13 A12:D12 B24:D27 A23:A26" name="Range2"/>
    <protectedRange password="C7AA" sqref="F12 A13:B13 E13:G13 A12:D12 B24:D27 A23:A26" name="Range1"/>
    <protectedRange password="C7AA" sqref="E12" name="Range2_1"/>
    <protectedRange password="C7AA" sqref="E12" name="Range1_1"/>
    <protectedRange password="C7AA" sqref="G12" name="Range2_3"/>
    <protectedRange password="C7AA" sqref="G12" name="Range1_3"/>
    <protectedRange password="C7AA" sqref="C13:D13" name="Range2_4"/>
    <protectedRange password="C7AA" sqref="C13:D13" name="Range1_4"/>
    <protectedRange password="C7AA" sqref="A15:B15 A14:D14 F14 E15:G16 E18:G21" name="Range2_5"/>
    <protectedRange password="C7AA" sqref="A15:B15 A14:D14 F14 E15:G16 E18:G21" name="Range1_5"/>
    <protectedRange password="C7AA" sqref="E14" name="Range2_1_1"/>
    <protectedRange password="C7AA" sqref="E14" name="Range1_1_1"/>
    <protectedRange password="C7AA" sqref="G14" name="Range2_3_1"/>
    <protectedRange password="C7AA" sqref="G14" name="Range1_3_1"/>
    <protectedRange password="C7AA" sqref="C15:D15" name="Range2_6"/>
    <protectedRange password="C7AA" sqref="C15:D15" name="Range1_6"/>
    <protectedRange password="C7AA" sqref="B23:D23 A22" name="Range2_8"/>
    <protectedRange password="C7AA" sqref="B23:D23 A22" name="Range1_8"/>
    <protectedRange password="C7AA" sqref="A17:D17 F17 B18:D21" name="Range2_9"/>
    <protectedRange password="C7AA" sqref="A17:D17 F17 B18:D21" name="Range1_9"/>
    <protectedRange password="C7AA" sqref="E17" name="Range2_1_2"/>
    <protectedRange password="C7AA" sqref="E17" name="Range1_1_2"/>
    <protectedRange password="C7AA" sqref="G17" name="Range2_3_2"/>
    <protectedRange password="C7AA" sqref="G17" name="Range1_3_2"/>
  </protectedRanges>
  <mergeCells count="12">
    <mergeCell ref="E3:G3"/>
    <mergeCell ref="B4:C4"/>
    <mergeCell ref="E4:G4"/>
    <mergeCell ref="B5:C5"/>
    <mergeCell ref="E5:G5"/>
    <mergeCell ref="B9:C9"/>
    <mergeCell ref="E9:G9"/>
    <mergeCell ref="B6:C6"/>
    <mergeCell ref="B7:C7"/>
    <mergeCell ref="E7:G7"/>
    <mergeCell ref="B8:C8"/>
    <mergeCell ref="E8:G8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7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94" t="s">
        <v>76</v>
      </c>
      <c r="D13" s="61">
        <v>83400007</v>
      </c>
      <c r="E13" s="66">
        <v>19755</v>
      </c>
      <c r="F13" s="34">
        <v>1</v>
      </c>
      <c r="G13" s="66">
        <f>E13*F13</f>
        <v>19755</v>
      </c>
      <c r="H13" s="43"/>
      <c r="I13" s="43"/>
      <c r="J13" s="42"/>
    </row>
    <row r="14" spans="1:17" s="28" customFormat="1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26"/>
      <c r="I14" s="29"/>
      <c r="J14" s="26"/>
      <c r="K14" s="19"/>
      <c r="L14" s="19"/>
      <c r="M14" s="19"/>
      <c r="N14" s="19"/>
      <c r="O14" s="19"/>
      <c r="P14" s="19"/>
      <c r="Q14" s="43"/>
    </row>
    <row r="15" spans="1:17" s="28" customFormat="1" ht="24" customHeight="1">
      <c r="A15" s="73"/>
      <c r="B15" s="74" t="s">
        <v>77</v>
      </c>
      <c r="C15" s="75" t="s">
        <v>91</v>
      </c>
      <c r="D15" s="76"/>
      <c r="E15" s="78" t="s">
        <v>92</v>
      </c>
      <c r="F15" s="79">
        <v>1</v>
      </c>
      <c r="G15" s="77">
        <v>0</v>
      </c>
      <c r="H15" s="26"/>
      <c r="I15" s="29"/>
      <c r="J15" s="26"/>
      <c r="K15" s="19"/>
      <c r="L15" s="19"/>
      <c r="M15" s="19"/>
      <c r="N15" s="19"/>
      <c r="O15" s="19"/>
      <c r="P15" s="19"/>
      <c r="Q15" s="43"/>
    </row>
    <row r="16" spans="1:21" s="28" customFormat="1" ht="24" customHeight="1">
      <c r="A16" s="32"/>
      <c r="B16" s="48" t="s">
        <v>78</v>
      </c>
      <c r="C16" s="49" t="s">
        <v>117</v>
      </c>
      <c r="D16" s="61">
        <v>83408064</v>
      </c>
      <c r="E16" s="66">
        <v>490</v>
      </c>
      <c r="F16" s="34">
        <v>0</v>
      </c>
      <c r="G16" s="66">
        <f>E16*F16</f>
        <v>0</v>
      </c>
      <c r="H16" s="50"/>
      <c r="I16" s="44"/>
      <c r="J16" s="65"/>
      <c r="L16" s="26"/>
      <c r="M16" s="29"/>
      <c r="N16" s="26"/>
      <c r="O16" s="19"/>
      <c r="P16" s="19"/>
      <c r="Q16" s="19"/>
      <c r="R16" s="19"/>
      <c r="S16" s="19"/>
      <c r="T16" s="19"/>
      <c r="U16" s="43"/>
    </row>
    <row r="17" spans="1:21" s="28" customFormat="1" ht="24" customHeight="1">
      <c r="A17" s="32"/>
      <c r="B17" s="48" t="s">
        <v>79</v>
      </c>
      <c r="C17" s="49" t="s">
        <v>96</v>
      </c>
      <c r="D17" s="61">
        <v>83408082</v>
      </c>
      <c r="E17" s="66">
        <v>265</v>
      </c>
      <c r="F17" s="34">
        <v>0</v>
      </c>
      <c r="G17" s="66">
        <f>E17*F17</f>
        <v>0</v>
      </c>
      <c r="H17" s="50"/>
      <c r="I17" s="44"/>
      <c r="J17" s="65"/>
      <c r="L17" s="26"/>
      <c r="M17" s="29"/>
      <c r="N17" s="26"/>
      <c r="O17" s="19"/>
      <c r="P17" s="19"/>
      <c r="Q17" s="19"/>
      <c r="R17" s="19"/>
      <c r="S17" s="19"/>
      <c r="T17" s="19"/>
      <c r="U17" s="43"/>
    </row>
    <row r="18" spans="1:17" s="28" customFormat="1" ht="12">
      <c r="A18" s="35" t="s">
        <v>97</v>
      </c>
      <c r="B18" s="30" t="s">
        <v>32</v>
      </c>
      <c r="C18" s="30" t="s">
        <v>0</v>
      </c>
      <c r="D18" s="30" t="s">
        <v>33</v>
      </c>
      <c r="E18" s="45" t="s">
        <v>89</v>
      </c>
      <c r="F18" s="31"/>
      <c r="G18" s="46" t="s">
        <v>90</v>
      </c>
      <c r="H18" s="26"/>
      <c r="I18" s="29"/>
      <c r="J18" s="26"/>
      <c r="K18" s="19"/>
      <c r="L18" s="19"/>
      <c r="M18" s="19"/>
      <c r="N18" s="19"/>
      <c r="O18" s="19"/>
      <c r="P18" s="19"/>
      <c r="Q18" s="43"/>
    </row>
    <row r="19" spans="1:17" s="28" customFormat="1" ht="24" customHeight="1">
      <c r="A19" s="32"/>
      <c r="B19" s="48" t="s">
        <v>78</v>
      </c>
      <c r="C19" s="49" t="s">
        <v>110</v>
      </c>
      <c r="D19" s="61">
        <v>83400167</v>
      </c>
      <c r="E19" s="66">
        <v>545</v>
      </c>
      <c r="F19" s="34">
        <v>0</v>
      </c>
      <c r="G19" s="66">
        <f>E19*F19</f>
        <v>0</v>
      </c>
      <c r="H19" s="26"/>
      <c r="I19" s="29"/>
      <c r="J19" s="26"/>
      <c r="K19" s="19"/>
      <c r="L19" s="19"/>
      <c r="M19" s="19"/>
      <c r="N19" s="19"/>
      <c r="O19" s="19"/>
      <c r="P19" s="19"/>
      <c r="Q19" s="43"/>
    </row>
    <row r="20" spans="2:7" ht="15" customHeight="1">
      <c r="B20" s="69"/>
      <c r="C20" s="70"/>
      <c r="D20" s="71"/>
      <c r="E20" s="50"/>
      <c r="F20" s="44"/>
      <c r="G20" s="65">
        <f>SUM(G13:G19)</f>
        <v>19755</v>
      </c>
    </row>
    <row r="21" spans="5:7" ht="15" customHeight="1">
      <c r="E21" s="51" t="s">
        <v>98</v>
      </c>
      <c r="F21" s="104">
        <v>0.285</v>
      </c>
      <c r="G21" s="52">
        <f>G20*-F21</f>
        <v>-5630.174999999999</v>
      </c>
    </row>
    <row r="22" spans="5:7" ht="15" customHeight="1">
      <c r="E22" s="50"/>
      <c r="F22" s="53"/>
      <c r="G22" s="65">
        <f>SUM(G20:G21)</f>
        <v>14124.825</v>
      </c>
    </row>
    <row r="23" spans="1:7" ht="15" customHeight="1">
      <c r="A23" s="62"/>
      <c r="E23" s="51" t="s">
        <v>99</v>
      </c>
      <c r="F23" s="54">
        <v>0</v>
      </c>
      <c r="G23" s="52">
        <f>G22*-F23</f>
        <v>0</v>
      </c>
    </row>
    <row r="24" spans="2:7" ht="15" customHeight="1">
      <c r="B24" s="63"/>
      <c r="C24" s="62"/>
      <c r="D24" s="64"/>
      <c r="E24" s="98"/>
      <c r="F24" s="99"/>
      <c r="G24" s="65">
        <f>SUM(G22,G23)</f>
        <v>14124.825</v>
      </c>
    </row>
    <row r="25" spans="5:7" ht="15" customHeight="1">
      <c r="E25" s="51" t="s">
        <v>100</v>
      </c>
      <c r="F25" s="55">
        <v>0</v>
      </c>
      <c r="G25" s="52">
        <f>G24*-F25</f>
        <v>0</v>
      </c>
    </row>
    <row r="26" spans="5:7" ht="15" customHeight="1" thickBot="1">
      <c r="E26" s="56"/>
      <c r="F26" s="57"/>
      <c r="G26" s="58"/>
    </row>
    <row r="27" spans="5:7" ht="15" customHeight="1" thickBot="1">
      <c r="E27" s="59" t="s">
        <v>101</v>
      </c>
      <c r="F27" s="60"/>
      <c r="G27" s="67">
        <f>SUM(G24:G25)</f>
        <v>14124.825</v>
      </c>
    </row>
  </sheetData>
  <sheetProtection/>
  <protectedRanges>
    <protectedRange password="C7AA" sqref="F12 B13 E13:G13 A12:D12 B22:D25 A21:A24 G16:G17 G19" name="Range2"/>
    <protectedRange password="C7AA" sqref="F12 B13 E13:G13 A12:D12 B22:D25 A21:A24 G16:G17 G19" name="Range1"/>
    <protectedRange password="C7AA" sqref="E12" name="Range2_1"/>
    <protectedRange password="C7AA" sqref="E12" name="Range1_1"/>
    <protectedRange password="C7AA" sqref="G12" name="Range2_3"/>
    <protectedRange password="C7AA" sqref="G12" name="Range1_3"/>
    <protectedRange password="C7AA" sqref="A16:B16 A14:D14 F14 E16:F17 E19:F19" name="Range2_5"/>
    <protectedRange password="C7AA" sqref="A16:B16 A14:D14 F14 E16:F17 E19:F19" name="Range1_5"/>
    <protectedRange password="C7AA" sqref="E14" name="Range2_1_1"/>
    <protectedRange password="C7AA" sqref="E14" name="Range1_1_1"/>
    <protectedRange password="C7AA" sqref="G14" name="Range2_3_1"/>
    <protectedRange password="C7AA" sqref="G14" name="Range1_3_1"/>
    <protectedRange password="C7AA" sqref="C16:D16" name="Range2_6"/>
    <protectedRange password="C7AA" sqref="C16:D16" name="Range1_6"/>
    <protectedRange password="C7AA" sqref="B21:D21 A20" name="Range2_8"/>
    <protectedRange password="C7AA" sqref="B21:D21 A20" name="Range1_8"/>
    <protectedRange password="C7AA" sqref="A18:D18 F18 B19:D19" name="Range2_9"/>
    <protectedRange password="C7AA" sqref="A18:D18 F18 B19:D19" name="Range1_9"/>
    <protectedRange password="C7AA" sqref="E18" name="Range2_1_2"/>
    <protectedRange password="C7AA" sqref="E18" name="Range1_1_2"/>
    <protectedRange password="C7AA" sqref="G18" name="Range2_3_2"/>
    <protectedRange password="C7AA" sqref="G18" name="Range1_3_2"/>
    <protectedRange password="C7AA" sqref="C13:D13" name="Range2_2"/>
    <protectedRange password="C7AA" sqref="C13:D13" name="Range1_2"/>
    <protectedRange password="C7AA" sqref="A13" name="Range2_4"/>
    <protectedRange password="C7AA" sqref="A13" name="Range1_4"/>
    <protectedRange password="C7AA" sqref="A15:G15" name="Range2_2_1"/>
    <protectedRange password="C7AA" sqref="A15:G15" name="Range1_2_1"/>
  </protectedRanges>
  <mergeCells count="12">
    <mergeCell ref="E3:G3"/>
    <mergeCell ref="B4:C4"/>
    <mergeCell ref="E4:G4"/>
    <mergeCell ref="B5:C5"/>
    <mergeCell ref="E5:G5"/>
    <mergeCell ref="B9:C9"/>
    <mergeCell ref="E9:G9"/>
    <mergeCell ref="B6:C6"/>
    <mergeCell ref="B7:C7"/>
    <mergeCell ref="E7:G7"/>
    <mergeCell ref="B8:C8"/>
    <mergeCell ref="E8:G8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4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1" spans="1:10" ht="12">
      <c r="A11" s="30" t="s">
        <v>31</v>
      </c>
      <c r="B11" s="30" t="s">
        <v>32</v>
      </c>
      <c r="C11" s="30" t="s">
        <v>0</v>
      </c>
      <c r="D11" s="30" t="s">
        <v>33</v>
      </c>
      <c r="E11" s="45" t="s">
        <v>89</v>
      </c>
      <c r="F11" s="31"/>
      <c r="G11" s="46" t="s">
        <v>90</v>
      </c>
      <c r="H11" s="40"/>
      <c r="I11" s="41"/>
      <c r="J11" s="40"/>
    </row>
    <row r="12" spans="1:10" ht="19.5" customHeight="1">
      <c r="A12" s="68" t="s">
        <v>102</v>
      </c>
      <c r="B12" s="48"/>
      <c r="C12" s="94" t="s">
        <v>80</v>
      </c>
      <c r="D12" s="61">
        <v>46200001</v>
      </c>
      <c r="E12" s="66">
        <v>36200</v>
      </c>
      <c r="F12" s="34">
        <v>1</v>
      </c>
      <c r="G12" s="66">
        <f>E12*F12</f>
        <v>36200</v>
      </c>
      <c r="H12" s="43"/>
      <c r="I12" s="43"/>
      <c r="J12" s="42"/>
    </row>
    <row r="13" spans="1:17" s="28" customFormat="1" ht="12">
      <c r="A13" s="30" t="s">
        <v>104</v>
      </c>
      <c r="B13" s="30" t="s">
        <v>32</v>
      </c>
      <c r="C13" s="30" t="s">
        <v>0</v>
      </c>
      <c r="D13" s="30" t="s">
        <v>33</v>
      </c>
      <c r="E13" s="45" t="s">
        <v>89</v>
      </c>
      <c r="F13" s="31"/>
      <c r="G13" s="46" t="s">
        <v>90</v>
      </c>
      <c r="H13" s="26"/>
      <c r="I13" s="29"/>
      <c r="J13" s="26"/>
      <c r="K13" s="19"/>
      <c r="L13" s="19"/>
      <c r="M13" s="19"/>
      <c r="N13" s="19"/>
      <c r="O13" s="19"/>
      <c r="P13" s="19"/>
      <c r="Q13" s="43"/>
    </row>
    <row r="14" spans="1:17" s="28" customFormat="1" ht="19.5" customHeight="1">
      <c r="A14" s="88"/>
      <c r="B14" s="48" t="s">
        <v>81</v>
      </c>
      <c r="C14" s="49" t="s">
        <v>115</v>
      </c>
      <c r="D14" s="76"/>
      <c r="E14" s="78" t="s">
        <v>92</v>
      </c>
      <c r="F14" s="79">
        <v>1</v>
      </c>
      <c r="G14" s="77">
        <v>0</v>
      </c>
      <c r="H14" s="26"/>
      <c r="I14" s="29"/>
      <c r="J14" s="26"/>
      <c r="K14" s="19"/>
      <c r="L14" s="19"/>
      <c r="M14" s="19"/>
      <c r="N14" s="19"/>
      <c r="O14" s="19"/>
      <c r="P14" s="19"/>
      <c r="Q14" s="43"/>
    </row>
    <row r="15" spans="1:21" s="28" customFormat="1" ht="19.5" customHeight="1">
      <c r="A15" s="88"/>
      <c r="B15" s="48" t="s">
        <v>82</v>
      </c>
      <c r="C15" s="49" t="s">
        <v>116</v>
      </c>
      <c r="D15" s="76"/>
      <c r="E15" s="78" t="s">
        <v>92</v>
      </c>
      <c r="F15" s="79">
        <v>1</v>
      </c>
      <c r="G15" s="77">
        <v>0</v>
      </c>
      <c r="H15" s="50"/>
      <c r="I15" s="44"/>
      <c r="J15" s="65"/>
      <c r="L15" s="26"/>
      <c r="M15" s="29"/>
      <c r="N15" s="26"/>
      <c r="O15" s="19"/>
      <c r="P15" s="19"/>
      <c r="Q15" s="19"/>
      <c r="R15" s="19"/>
      <c r="S15" s="19"/>
      <c r="T15" s="19"/>
      <c r="U15" s="43"/>
    </row>
    <row r="16" spans="1:17" s="28" customFormat="1" ht="19.5" customHeight="1">
      <c r="A16" s="88"/>
      <c r="B16" s="48" t="s">
        <v>77</v>
      </c>
      <c r="C16" s="49" t="s">
        <v>91</v>
      </c>
      <c r="D16" s="61">
        <v>46200302</v>
      </c>
      <c r="E16" s="66">
        <v>1160</v>
      </c>
      <c r="F16" s="34">
        <v>0</v>
      </c>
      <c r="G16" s="66">
        <f aca="true" t="shared" si="0" ref="G16:G21">E16*F16</f>
        <v>0</v>
      </c>
      <c r="H16" s="26"/>
      <c r="I16" s="29"/>
      <c r="J16" s="26"/>
      <c r="K16" s="19"/>
      <c r="L16" s="19"/>
      <c r="M16" s="19"/>
      <c r="N16" s="19"/>
      <c r="O16" s="19"/>
      <c r="P16" s="19"/>
      <c r="Q16" s="43"/>
    </row>
    <row r="17" spans="1:7" ht="23.25">
      <c r="A17" s="47"/>
      <c r="B17" s="48" t="s">
        <v>111</v>
      </c>
      <c r="C17" s="49" t="s">
        <v>112</v>
      </c>
      <c r="D17" s="61">
        <v>46200880</v>
      </c>
      <c r="E17" s="66">
        <v>785</v>
      </c>
      <c r="F17" s="34">
        <v>0</v>
      </c>
      <c r="G17" s="66">
        <f t="shared" si="0"/>
        <v>0</v>
      </c>
    </row>
    <row r="18" spans="1:7" ht="23.25">
      <c r="A18" s="88"/>
      <c r="B18" s="48" t="s">
        <v>83</v>
      </c>
      <c r="C18" s="49" t="s">
        <v>113</v>
      </c>
      <c r="D18" s="61">
        <v>46200706</v>
      </c>
      <c r="E18" s="66">
        <v>2785</v>
      </c>
      <c r="F18" s="34">
        <v>0</v>
      </c>
      <c r="G18" s="66">
        <f t="shared" si="0"/>
        <v>0</v>
      </c>
    </row>
    <row r="19" spans="1:7" ht="19.5" customHeight="1">
      <c r="A19" s="47"/>
      <c r="B19" s="48" t="s">
        <v>84</v>
      </c>
      <c r="C19" s="49" t="s">
        <v>94</v>
      </c>
      <c r="D19" s="61">
        <v>46200632</v>
      </c>
      <c r="E19" s="66">
        <v>890</v>
      </c>
      <c r="F19" s="34">
        <v>0</v>
      </c>
      <c r="G19" s="66">
        <f t="shared" si="0"/>
        <v>0</v>
      </c>
    </row>
    <row r="20" spans="1:7" ht="19.5" customHeight="1">
      <c r="A20" s="47"/>
      <c r="B20" s="48" t="s">
        <v>88</v>
      </c>
      <c r="C20" s="49" t="s">
        <v>95</v>
      </c>
      <c r="D20" s="61">
        <v>46200652</v>
      </c>
      <c r="E20" s="66">
        <v>325</v>
      </c>
      <c r="F20" s="34">
        <v>0</v>
      </c>
      <c r="G20" s="66">
        <f t="shared" si="0"/>
        <v>0</v>
      </c>
    </row>
    <row r="21" spans="1:7" ht="19.5" customHeight="1">
      <c r="A21" s="47"/>
      <c r="B21" s="48" t="s">
        <v>79</v>
      </c>
      <c r="C21" s="49" t="s">
        <v>96</v>
      </c>
      <c r="D21" s="61">
        <v>46200650</v>
      </c>
      <c r="E21" s="66">
        <v>265</v>
      </c>
      <c r="F21" s="34">
        <v>0</v>
      </c>
      <c r="G21" s="66">
        <f t="shared" si="0"/>
        <v>0</v>
      </c>
    </row>
    <row r="22" spans="1:7" ht="12">
      <c r="A22" s="35" t="s">
        <v>97</v>
      </c>
      <c r="B22" s="30" t="s">
        <v>32</v>
      </c>
      <c r="C22" s="30" t="s">
        <v>0</v>
      </c>
      <c r="D22" s="30" t="s">
        <v>33</v>
      </c>
      <c r="E22" s="45" t="s">
        <v>89</v>
      </c>
      <c r="F22" s="31"/>
      <c r="G22" s="46" t="s">
        <v>90</v>
      </c>
    </row>
    <row r="23" spans="1:7" ht="19.5" customHeight="1">
      <c r="A23" s="32"/>
      <c r="B23" s="48" t="s">
        <v>77</v>
      </c>
      <c r="C23" s="49" t="s">
        <v>91</v>
      </c>
      <c r="D23" s="61">
        <v>46202015</v>
      </c>
      <c r="E23" s="66">
        <v>1335</v>
      </c>
      <c r="F23" s="34">
        <v>0</v>
      </c>
      <c r="G23" s="66">
        <f>E23*F23</f>
        <v>0</v>
      </c>
    </row>
    <row r="24" spans="1:7" ht="23.25">
      <c r="A24" s="32"/>
      <c r="B24" s="48" t="s">
        <v>111</v>
      </c>
      <c r="C24" s="49" t="s">
        <v>112</v>
      </c>
      <c r="D24" s="61">
        <v>46202014</v>
      </c>
      <c r="E24" s="66">
        <v>715</v>
      </c>
      <c r="F24" s="34">
        <v>0</v>
      </c>
      <c r="G24" s="66">
        <f>E24*F24</f>
        <v>0</v>
      </c>
    </row>
    <row r="25" spans="1:7" ht="19.5" customHeight="1">
      <c r="A25" s="32"/>
      <c r="B25" s="48" t="s">
        <v>84</v>
      </c>
      <c r="C25" s="49" t="s">
        <v>94</v>
      </c>
      <c r="D25" s="61">
        <v>46202023</v>
      </c>
      <c r="E25" s="66">
        <v>980</v>
      </c>
      <c r="F25" s="34">
        <v>0</v>
      </c>
      <c r="G25" s="66">
        <f>E25*F25</f>
        <v>0</v>
      </c>
    </row>
    <row r="26" spans="1:7" ht="19.5" customHeight="1">
      <c r="A26" s="32"/>
      <c r="B26" s="48" t="s">
        <v>79</v>
      </c>
      <c r="C26" s="94" t="s">
        <v>128</v>
      </c>
      <c r="D26" s="61">
        <v>46202013</v>
      </c>
      <c r="E26" s="66">
        <v>295</v>
      </c>
      <c r="F26" s="34">
        <v>0</v>
      </c>
      <c r="G26" s="66">
        <f>E26*F26</f>
        <v>0</v>
      </c>
    </row>
    <row r="27" spans="2:7" ht="15" customHeight="1">
      <c r="B27" s="69"/>
      <c r="C27" s="70"/>
      <c r="D27" s="71"/>
      <c r="E27" s="50"/>
      <c r="F27" s="44"/>
      <c r="G27" s="65">
        <f>SUM(G12:G26)</f>
        <v>36200</v>
      </c>
    </row>
    <row r="28" spans="5:7" ht="15" customHeight="1">
      <c r="E28" s="51" t="s">
        <v>98</v>
      </c>
      <c r="F28" s="104">
        <v>0.285</v>
      </c>
      <c r="G28" s="52">
        <f>G27*-F28</f>
        <v>-10317</v>
      </c>
    </row>
    <row r="29" spans="5:7" ht="15" customHeight="1">
      <c r="E29" s="50"/>
      <c r="F29" s="53"/>
      <c r="G29" s="65">
        <f>SUM(G27:G28)</f>
        <v>25883</v>
      </c>
    </row>
    <row r="30" spans="1:7" ht="15" customHeight="1">
      <c r="A30" s="62"/>
      <c r="E30" s="51" t="s">
        <v>99</v>
      </c>
      <c r="F30" s="54">
        <v>0</v>
      </c>
      <c r="G30" s="52">
        <f>G29*-F30</f>
        <v>0</v>
      </c>
    </row>
    <row r="31" spans="2:7" ht="15" customHeight="1">
      <c r="B31" s="63"/>
      <c r="C31" s="62"/>
      <c r="D31" s="64"/>
      <c r="E31" s="98"/>
      <c r="F31" s="99"/>
      <c r="G31" s="65">
        <f>SUM(G29,G30)</f>
        <v>25883</v>
      </c>
    </row>
    <row r="32" spans="5:7" ht="15" customHeight="1">
      <c r="E32" s="51" t="s">
        <v>100</v>
      </c>
      <c r="F32" s="55">
        <v>0</v>
      </c>
      <c r="G32" s="52">
        <f>G31*-F32</f>
        <v>0</v>
      </c>
    </row>
    <row r="33" spans="5:7" ht="15" customHeight="1" thickBot="1">
      <c r="E33" s="56"/>
      <c r="F33" s="57"/>
      <c r="G33" s="58"/>
    </row>
    <row r="34" spans="5:7" ht="15" customHeight="1" thickBot="1">
      <c r="E34" s="59" t="s">
        <v>101</v>
      </c>
      <c r="F34" s="60"/>
      <c r="G34" s="67">
        <f>SUM(G31:G32)</f>
        <v>25883</v>
      </c>
    </row>
  </sheetData>
  <sheetProtection/>
  <protectedRanges>
    <protectedRange password="C7AA" sqref="F11 B12 E12:G12 A11:D11 B29:D32 A28:A31 E16:G21 F23:G26" name="Range2"/>
    <protectedRange password="C7AA" sqref="F11 B12 E12:G12 A11:D11 B29:D32 A28:A31 E16:G21 F23:G26" name="Range1"/>
    <protectedRange password="C7AA" sqref="E11" name="Range2_1"/>
    <protectedRange password="C7AA" sqref="E11" name="Range1_1"/>
    <protectedRange password="C7AA" sqref="G11" name="Range2_3"/>
    <protectedRange password="C7AA" sqref="G11" name="Range1_3"/>
    <protectedRange password="C7AA" sqref="A13:D13 F13 A16:B21" name="Range2_5"/>
    <protectedRange password="C7AA" sqref="A13:D13 F13 A16:B21" name="Range1_5"/>
    <protectedRange password="C7AA" sqref="E13" name="Range2_1_1"/>
    <protectedRange password="C7AA" sqref="E13" name="Range1_1_1"/>
    <protectedRange password="C7AA" sqref="G13" name="Range2_3_1"/>
    <protectedRange password="C7AA" sqref="G13" name="Range1_3_1"/>
    <protectedRange password="C7AA" sqref="C16:D21" name="Range2_6"/>
    <protectedRange password="C7AA" sqref="C16:D21" name="Range1_6"/>
    <protectedRange password="C7AA" sqref="B28:D28 A27" name="Range2_8"/>
    <protectedRange password="C7AA" sqref="B28:D28 A27" name="Range1_8"/>
    <protectedRange password="C7AA" sqref="F22 A22:D26" name="Range2_9"/>
    <protectedRange password="C7AA" sqref="F22 A22:D26" name="Range1_9"/>
    <protectedRange password="C7AA" sqref="E22" name="Range2_1_2"/>
    <protectedRange password="C7AA" sqref="E22" name="Range1_1_2"/>
    <protectedRange password="C7AA" sqref="G22" name="Range2_3_2"/>
    <protectedRange password="C7AA" sqref="G22" name="Range1_3_2"/>
    <protectedRange password="C7AA" sqref="C12:D12" name="Range2_4"/>
    <protectedRange password="C7AA" sqref="C12:D12" name="Range1_4"/>
    <protectedRange password="C7AA" sqref="E23:E26" name="Range2_7"/>
    <protectedRange password="C7AA" sqref="E23:E26" name="Range1_7"/>
    <protectedRange password="C7AA" sqref="A12" name="Range2_10"/>
    <protectedRange password="C7AA" sqref="A12" name="Range1_10"/>
    <protectedRange password="C7AA" sqref="A14:B15" name="Range2_5_1"/>
    <protectedRange password="C7AA" sqref="A14:B15" name="Range1_5_1"/>
    <protectedRange password="C7AA" sqref="C14:C15" name="Range2_6_1"/>
    <protectedRange password="C7AA" sqref="C14:C15" name="Range1_6_1"/>
    <protectedRange password="C7AA" sqref="D14:G15" name="Range2_2_1"/>
    <protectedRange password="C7AA" sqref="D14:G15" name="Range1_2_1"/>
  </protectedRanges>
  <mergeCells count="12">
    <mergeCell ref="E3:G3"/>
    <mergeCell ref="B4:C4"/>
    <mergeCell ref="E4:G4"/>
    <mergeCell ref="B5:C5"/>
    <mergeCell ref="E5:G5"/>
    <mergeCell ref="B9:C9"/>
    <mergeCell ref="E9:G9"/>
    <mergeCell ref="B6:C6"/>
    <mergeCell ref="B7:C7"/>
    <mergeCell ref="E7:G7"/>
    <mergeCell ref="B8:C8"/>
    <mergeCell ref="E8:G8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5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94" t="s">
        <v>85</v>
      </c>
      <c r="D13" s="61">
        <v>46200003</v>
      </c>
      <c r="E13" s="66">
        <v>38240</v>
      </c>
      <c r="F13" s="34">
        <v>1</v>
      </c>
      <c r="G13" s="66">
        <f>E13*F13</f>
        <v>38240</v>
      </c>
      <c r="H13" s="43"/>
      <c r="I13" s="43"/>
      <c r="J13" s="42"/>
    </row>
    <row r="14" spans="1:17" s="28" customFormat="1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26"/>
      <c r="I14" s="29"/>
      <c r="J14" s="26"/>
      <c r="K14" s="19"/>
      <c r="L14" s="19"/>
      <c r="M14" s="19"/>
      <c r="N14" s="19"/>
      <c r="O14" s="19"/>
      <c r="P14" s="19"/>
      <c r="Q14" s="43"/>
    </row>
    <row r="15" spans="1:17" s="28" customFormat="1" ht="18" customHeight="1">
      <c r="A15" s="37"/>
      <c r="B15" s="48" t="s">
        <v>81</v>
      </c>
      <c r="C15" s="49" t="s">
        <v>115</v>
      </c>
      <c r="D15" s="76"/>
      <c r="E15" s="78" t="s">
        <v>92</v>
      </c>
      <c r="F15" s="79">
        <v>1</v>
      </c>
      <c r="G15" s="77">
        <v>0</v>
      </c>
      <c r="H15" s="26"/>
      <c r="I15" s="29"/>
      <c r="J15" s="26"/>
      <c r="K15" s="19"/>
      <c r="L15" s="19"/>
      <c r="M15" s="19"/>
      <c r="N15" s="19"/>
      <c r="O15" s="19"/>
      <c r="P15" s="19"/>
      <c r="Q15" s="43"/>
    </row>
    <row r="16" spans="1:21" s="28" customFormat="1" ht="18" customHeight="1">
      <c r="A16" s="37"/>
      <c r="B16" s="48" t="s">
        <v>82</v>
      </c>
      <c r="C16" s="49" t="s">
        <v>116</v>
      </c>
      <c r="D16" s="76"/>
      <c r="E16" s="78" t="s">
        <v>92</v>
      </c>
      <c r="F16" s="79">
        <v>1</v>
      </c>
      <c r="G16" s="77">
        <v>0</v>
      </c>
      <c r="H16" s="50"/>
      <c r="I16" s="44"/>
      <c r="J16" s="65"/>
      <c r="L16" s="26"/>
      <c r="M16" s="29"/>
      <c r="N16" s="26"/>
      <c r="O16" s="19"/>
      <c r="P16" s="19"/>
      <c r="Q16" s="19"/>
      <c r="R16" s="19"/>
      <c r="S16" s="19"/>
      <c r="T16" s="19"/>
      <c r="U16" s="43"/>
    </row>
    <row r="17" spans="1:17" s="28" customFormat="1" ht="21" customHeight="1">
      <c r="A17" s="88"/>
      <c r="B17" s="48" t="s">
        <v>77</v>
      </c>
      <c r="C17" s="49" t="s">
        <v>91</v>
      </c>
      <c r="D17" s="61">
        <v>46200302</v>
      </c>
      <c r="E17" s="66">
        <v>1160</v>
      </c>
      <c r="F17" s="34">
        <v>0</v>
      </c>
      <c r="G17" s="66">
        <f aca="true" t="shared" si="0" ref="G17:G22">E17*F17</f>
        <v>0</v>
      </c>
      <c r="H17" s="26"/>
      <c r="I17" s="29"/>
      <c r="J17" s="26"/>
      <c r="K17" s="19"/>
      <c r="L17" s="19"/>
      <c r="M17" s="19"/>
      <c r="N17" s="19"/>
      <c r="O17" s="19"/>
      <c r="P17" s="19"/>
      <c r="Q17" s="43"/>
    </row>
    <row r="18" spans="1:7" ht="24.75" customHeight="1">
      <c r="A18" s="32"/>
      <c r="B18" s="48" t="s">
        <v>111</v>
      </c>
      <c r="C18" s="49" t="s">
        <v>112</v>
      </c>
      <c r="D18" s="61">
        <v>46200880</v>
      </c>
      <c r="E18" s="66">
        <v>785</v>
      </c>
      <c r="F18" s="34">
        <v>0</v>
      </c>
      <c r="G18" s="66">
        <f t="shared" si="0"/>
        <v>0</v>
      </c>
    </row>
    <row r="19" spans="1:7" ht="28.5" customHeight="1">
      <c r="A19" s="37"/>
      <c r="B19" s="48" t="s">
        <v>83</v>
      </c>
      <c r="C19" s="49" t="s">
        <v>113</v>
      </c>
      <c r="D19" s="61">
        <v>46200707</v>
      </c>
      <c r="E19" s="66">
        <v>2795</v>
      </c>
      <c r="F19" s="34">
        <v>0</v>
      </c>
      <c r="G19" s="66">
        <f t="shared" si="0"/>
        <v>0</v>
      </c>
    </row>
    <row r="20" spans="1:7" ht="18" customHeight="1">
      <c r="A20" s="32"/>
      <c r="B20" s="48" t="s">
        <v>84</v>
      </c>
      <c r="C20" s="49" t="s">
        <v>94</v>
      </c>
      <c r="D20" s="61">
        <v>46200632</v>
      </c>
      <c r="E20" s="66">
        <v>890</v>
      </c>
      <c r="F20" s="34">
        <v>0</v>
      </c>
      <c r="G20" s="66">
        <f t="shared" si="0"/>
        <v>0</v>
      </c>
    </row>
    <row r="21" spans="1:7" ht="18" customHeight="1">
      <c r="A21" s="32"/>
      <c r="B21" s="48" t="s">
        <v>88</v>
      </c>
      <c r="C21" s="49" t="s">
        <v>95</v>
      </c>
      <c r="D21" s="61">
        <v>46200652</v>
      </c>
      <c r="E21" s="66">
        <v>325</v>
      </c>
      <c r="F21" s="34">
        <v>0</v>
      </c>
      <c r="G21" s="66">
        <f t="shared" si="0"/>
        <v>0</v>
      </c>
    </row>
    <row r="22" spans="1:7" ht="12.75">
      <c r="A22" s="32"/>
      <c r="B22" s="48" t="s">
        <v>79</v>
      </c>
      <c r="C22" s="49" t="s">
        <v>96</v>
      </c>
      <c r="D22" s="61">
        <v>46200650</v>
      </c>
      <c r="E22" s="66">
        <v>265</v>
      </c>
      <c r="F22" s="34">
        <v>0</v>
      </c>
      <c r="G22" s="66">
        <f t="shared" si="0"/>
        <v>0</v>
      </c>
    </row>
    <row r="23" spans="1:7" ht="18" customHeight="1">
      <c r="A23" s="35" t="s">
        <v>97</v>
      </c>
      <c r="B23" s="30" t="s">
        <v>32</v>
      </c>
      <c r="C23" s="30" t="s">
        <v>0</v>
      </c>
      <c r="D23" s="30" t="s">
        <v>33</v>
      </c>
      <c r="E23" s="45" t="s">
        <v>89</v>
      </c>
      <c r="F23" s="31"/>
      <c r="G23" s="46" t="s">
        <v>90</v>
      </c>
    </row>
    <row r="24" spans="1:7" ht="12.75">
      <c r="A24" s="32"/>
      <c r="B24" s="48" t="s">
        <v>77</v>
      </c>
      <c r="C24" s="49" t="s">
        <v>91</v>
      </c>
      <c r="D24" s="61">
        <v>46202015</v>
      </c>
      <c r="E24" s="66">
        <v>1335</v>
      </c>
      <c r="F24" s="34">
        <v>0</v>
      </c>
      <c r="G24" s="66">
        <f>E24*F24</f>
        <v>0</v>
      </c>
    </row>
    <row r="25" spans="1:7" ht="29.25" customHeight="1">
      <c r="A25" s="32"/>
      <c r="B25" s="48" t="s">
        <v>111</v>
      </c>
      <c r="C25" s="49" t="s">
        <v>112</v>
      </c>
      <c r="D25" s="61">
        <v>46202014</v>
      </c>
      <c r="E25" s="66">
        <v>715</v>
      </c>
      <c r="F25" s="34">
        <v>0</v>
      </c>
      <c r="G25" s="66">
        <f>E25*F25</f>
        <v>0</v>
      </c>
    </row>
    <row r="26" spans="1:7" ht="19.5" customHeight="1">
      <c r="A26" s="32"/>
      <c r="B26" s="48" t="s">
        <v>84</v>
      </c>
      <c r="C26" s="49" t="s">
        <v>94</v>
      </c>
      <c r="D26" s="61">
        <v>46202023</v>
      </c>
      <c r="E26" s="66">
        <v>980</v>
      </c>
      <c r="F26" s="34">
        <v>0</v>
      </c>
      <c r="G26" s="66">
        <f>E26*F26</f>
        <v>0</v>
      </c>
    </row>
    <row r="27" spans="1:7" ht="15" customHeight="1">
      <c r="A27" s="32"/>
      <c r="B27" s="48" t="s">
        <v>79</v>
      </c>
      <c r="C27" s="94" t="s">
        <v>128</v>
      </c>
      <c r="D27" s="61">
        <v>46202013</v>
      </c>
      <c r="E27" s="66">
        <v>295</v>
      </c>
      <c r="F27" s="34">
        <v>0</v>
      </c>
      <c r="G27" s="66">
        <f>E27*F27</f>
        <v>0</v>
      </c>
    </row>
    <row r="28" spans="2:7" ht="15" customHeight="1">
      <c r="B28" s="69"/>
      <c r="C28" s="70"/>
      <c r="D28" s="71"/>
      <c r="E28" s="50"/>
      <c r="F28" s="44"/>
      <c r="G28" s="65">
        <f>SUM(G13:G27)</f>
        <v>38240</v>
      </c>
    </row>
    <row r="29" spans="5:7" ht="15" customHeight="1">
      <c r="E29" s="51" t="s">
        <v>98</v>
      </c>
      <c r="F29" s="104">
        <v>0.285</v>
      </c>
      <c r="G29" s="52">
        <f>G28*-F29</f>
        <v>-10898.4</v>
      </c>
    </row>
    <row r="30" spans="5:7" ht="15" customHeight="1">
      <c r="E30" s="50"/>
      <c r="F30" s="53"/>
      <c r="G30" s="65">
        <f>SUM(G28:G29)</f>
        <v>27341.6</v>
      </c>
    </row>
    <row r="31" spans="1:7" ht="15" customHeight="1">
      <c r="A31" s="62"/>
      <c r="E31" s="51" t="s">
        <v>99</v>
      </c>
      <c r="F31" s="54">
        <v>0</v>
      </c>
      <c r="G31" s="52">
        <f>G30*-F31</f>
        <v>0</v>
      </c>
    </row>
    <row r="32" spans="2:7" ht="15" customHeight="1">
      <c r="B32" s="63"/>
      <c r="C32" s="62"/>
      <c r="D32" s="64"/>
      <c r="E32" s="98"/>
      <c r="F32" s="99"/>
      <c r="G32" s="65">
        <f>SUM(G30,G31)</f>
        <v>27341.6</v>
      </c>
    </row>
    <row r="33" spans="5:7" ht="15" customHeight="1">
      <c r="E33" s="51" t="s">
        <v>100</v>
      </c>
      <c r="F33" s="55">
        <v>0</v>
      </c>
      <c r="G33" s="52">
        <f>G32*-F33</f>
        <v>0</v>
      </c>
    </row>
    <row r="34" spans="5:7" ht="15" customHeight="1" thickBot="1">
      <c r="E34" s="56"/>
      <c r="F34" s="57"/>
      <c r="G34" s="58"/>
    </row>
    <row r="35" spans="5:7" ht="12" thickBot="1">
      <c r="E35" s="59" t="s">
        <v>101</v>
      </c>
      <c r="F35" s="60"/>
      <c r="G35" s="67">
        <f>SUM(G32:G33)</f>
        <v>27341.6</v>
      </c>
    </row>
  </sheetData>
  <sheetProtection/>
  <protectedRanges>
    <protectedRange password="C7AA" sqref="F12 B13 E13:G13 A12:D12 B30:D33 A29:A32 E24:G27 E18:G22" name="Range2"/>
    <protectedRange password="C7AA" sqref="F12 B13 E13:G13 A12:D12 B30:D33 A29:A32 E24:G27 E18:G22" name="Range1"/>
    <protectedRange password="C7AA" sqref="E12" name="Range2_1"/>
    <protectedRange password="C7AA" sqref="E12" name="Range1_1"/>
    <protectedRange password="C7AA" sqref="G12" name="Range2_3"/>
    <protectedRange password="C7AA" sqref="G12" name="Range1_3"/>
    <protectedRange password="C7AA" sqref="A14:D14 F14 A15:B16 A18:B22" name="Range2_5"/>
    <protectedRange password="C7AA" sqref="A14:D14 F14 A15:B16 A18:B22" name="Range1_5"/>
    <protectedRange password="C7AA" sqref="E14" name="Range2_1_1"/>
    <protectedRange password="C7AA" sqref="E14" name="Range1_1_1"/>
    <protectedRange password="C7AA" sqref="G14" name="Range2_3_1"/>
    <protectedRange password="C7AA" sqref="G14" name="Range1_3_1"/>
    <protectedRange password="C7AA" sqref="C18:D22 C15:C16" name="Range2_6"/>
    <protectedRange password="C7AA" sqref="C18:D22 C15:C16" name="Range1_6"/>
    <protectedRange password="C7AA" sqref="B29:D29 A28" name="Range2_8"/>
    <protectedRange password="C7AA" sqref="B29:D29 A28" name="Range1_8"/>
    <protectedRange password="C7AA" sqref="F23 A23:D27" name="Range2_9"/>
    <protectedRange password="C7AA" sqref="F23 A23:D27" name="Range1_9"/>
    <protectedRange password="C7AA" sqref="E23" name="Range2_1_2"/>
    <protectedRange password="C7AA" sqref="E23" name="Range1_1_2"/>
    <protectedRange password="C7AA" sqref="G23" name="Range2_3_2"/>
    <protectedRange password="C7AA" sqref="G23" name="Range1_3_2"/>
    <protectedRange password="C7AA" sqref="C13:D13" name="Range2_2"/>
    <protectedRange password="C7AA" sqref="C13:D13" name="Range1_2"/>
    <protectedRange password="C7AA" sqref="A13" name="Range2_4"/>
    <protectedRange password="C7AA" sqref="A13" name="Range1_4"/>
    <protectedRange password="C7AA" sqref="D15:G16" name="Range2_2_1"/>
    <protectedRange password="C7AA" sqref="D15:G16" name="Range1_2_1"/>
    <protectedRange password="C7AA" sqref="E17:G17" name="Range2_10"/>
    <protectedRange password="C7AA" sqref="E17:G17" name="Range1_10"/>
    <protectedRange password="C7AA" sqref="A17:B17" name="Range2_5_2"/>
    <protectedRange password="C7AA" sqref="A17:B17" name="Range1_5_2"/>
    <protectedRange password="C7AA" sqref="C17:D17" name="Range2_6_2"/>
    <protectedRange password="C7AA" sqref="C17:D17" name="Range1_6_2"/>
  </protectedRanges>
  <mergeCells count="12">
    <mergeCell ref="E3:G3"/>
    <mergeCell ref="B4:C4"/>
    <mergeCell ref="E4:G4"/>
    <mergeCell ref="B5:C5"/>
    <mergeCell ref="E5:G5"/>
    <mergeCell ref="B9:C9"/>
    <mergeCell ref="E9:G9"/>
    <mergeCell ref="B6:C6"/>
    <mergeCell ref="B7:C7"/>
    <mergeCell ref="E7:G7"/>
    <mergeCell ref="B8:C8"/>
    <mergeCell ref="E8:G8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1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4" customHeight="1">
      <c r="A13" s="68" t="s">
        <v>102</v>
      </c>
      <c r="B13" s="48"/>
      <c r="C13" s="49" t="s">
        <v>86</v>
      </c>
      <c r="D13" s="61">
        <v>88000030</v>
      </c>
      <c r="E13" s="66">
        <v>40460</v>
      </c>
      <c r="F13" s="34">
        <v>1</v>
      </c>
      <c r="G13" s="66">
        <f>E13*F13</f>
        <v>40460</v>
      </c>
      <c r="H13" s="43"/>
      <c r="I13" s="43"/>
      <c r="J13" s="42"/>
    </row>
    <row r="14" spans="1:17" s="28" customFormat="1" ht="12">
      <c r="A14" s="30" t="s">
        <v>104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26"/>
      <c r="I14" s="29"/>
      <c r="J14" s="26"/>
      <c r="K14" s="19"/>
      <c r="L14" s="19"/>
      <c r="M14" s="19"/>
      <c r="N14" s="19"/>
      <c r="O14" s="19"/>
      <c r="P14" s="19"/>
      <c r="Q14" s="43"/>
    </row>
    <row r="15" spans="1:21" s="28" customFormat="1" ht="18" customHeight="1">
      <c r="A15" s="73"/>
      <c r="B15" s="74" t="s">
        <v>77</v>
      </c>
      <c r="C15" s="75" t="s">
        <v>91</v>
      </c>
      <c r="D15" s="76"/>
      <c r="E15" s="78" t="s">
        <v>92</v>
      </c>
      <c r="F15" s="79">
        <v>1</v>
      </c>
      <c r="G15" s="77">
        <v>0</v>
      </c>
      <c r="H15" s="50"/>
      <c r="I15" s="44"/>
      <c r="J15" s="65"/>
      <c r="L15" s="26"/>
      <c r="M15" s="29"/>
      <c r="N15" s="26"/>
      <c r="O15" s="19"/>
      <c r="P15" s="19"/>
      <c r="Q15" s="19"/>
      <c r="R15" s="19"/>
      <c r="S15" s="19"/>
      <c r="T15" s="19"/>
      <c r="U15" s="43"/>
    </row>
    <row r="16" spans="1:7" ht="18" customHeight="1">
      <c r="A16" s="73"/>
      <c r="B16" s="74" t="s">
        <v>87</v>
      </c>
      <c r="C16" s="75" t="s">
        <v>93</v>
      </c>
      <c r="D16" s="76"/>
      <c r="E16" s="78" t="s">
        <v>92</v>
      </c>
      <c r="F16" s="79">
        <v>1</v>
      </c>
      <c r="G16" s="77">
        <v>0</v>
      </c>
    </row>
    <row r="17" spans="1:7" ht="23.25">
      <c r="A17" s="37"/>
      <c r="B17" s="48" t="s">
        <v>83</v>
      </c>
      <c r="C17" s="49" t="s">
        <v>113</v>
      </c>
      <c r="D17" s="61">
        <v>88000754</v>
      </c>
      <c r="E17" s="66">
        <v>1690</v>
      </c>
      <c r="F17" s="34">
        <v>0</v>
      </c>
      <c r="G17" s="66">
        <f>E17*F17</f>
        <v>0</v>
      </c>
    </row>
    <row r="18" spans="1:7" ht="18" customHeight="1">
      <c r="A18" s="32"/>
      <c r="B18" s="48" t="s">
        <v>84</v>
      </c>
      <c r="C18" s="49" t="s">
        <v>94</v>
      </c>
      <c r="D18" s="61">
        <v>88000637</v>
      </c>
      <c r="E18" s="66">
        <v>540</v>
      </c>
      <c r="F18" s="34">
        <v>0</v>
      </c>
      <c r="G18" s="66">
        <f>E18*F18</f>
        <v>0</v>
      </c>
    </row>
    <row r="19" spans="1:7" ht="18" customHeight="1">
      <c r="A19" s="32"/>
      <c r="B19" s="48" t="s">
        <v>88</v>
      </c>
      <c r="C19" s="49" t="s">
        <v>95</v>
      </c>
      <c r="D19" s="61">
        <v>88000592</v>
      </c>
      <c r="E19" s="66">
        <v>195</v>
      </c>
      <c r="F19" s="34">
        <v>0</v>
      </c>
      <c r="G19" s="66">
        <f>E19*F19</f>
        <v>0</v>
      </c>
    </row>
    <row r="20" spans="1:7" ht="18" customHeight="1">
      <c r="A20" s="32"/>
      <c r="B20" s="48" t="s">
        <v>79</v>
      </c>
      <c r="C20" s="49" t="s">
        <v>96</v>
      </c>
      <c r="D20" s="61">
        <v>88000638</v>
      </c>
      <c r="E20" s="66">
        <v>150</v>
      </c>
      <c r="F20" s="34">
        <v>1</v>
      </c>
      <c r="G20" s="66">
        <f>E20*F20</f>
        <v>150</v>
      </c>
    </row>
    <row r="21" spans="1:7" ht="12">
      <c r="A21" s="35" t="s">
        <v>97</v>
      </c>
      <c r="B21" s="30" t="s">
        <v>32</v>
      </c>
      <c r="C21" s="30" t="s">
        <v>0</v>
      </c>
      <c r="D21" s="30" t="s">
        <v>33</v>
      </c>
      <c r="E21" s="45" t="s">
        <v>89</v>
      </c>
      <c r="F21" s="31"/>
      <c r="G21" s="46" t="s">
        <v>90</v>
      </c>
    </row>
    <row r="22" spans="1:7" ht="18" customHeight="1">
      <c r="A22" s="37"/>
      <c r="B22" s="48" t="s">
        <v>56</v>
      </c>
      <c r="C22" s="49" t="s">
        <v>103</v>
      </c>
      <c r="D22" s="61">
        <v>88002054</v>
      </c>
      <c r="E22" s="66">
        <v>1560</v>
      </c>
      <c r="F22" s="34">
        <v>0</v>
      </c>
      <c r="G22" s="66">
        <f>E22*F22</f>
        <v>0</v>
      </c>
    </row>
    <row r="23" spans="1:7" ht="18" customHeight="1">
      <c r="A23" s="32"/>
      <c r="B23" s="48" t="s">
        <v>79</v>
      </c>
      <c r="C23" s="49" t="s">
        <v>114</v>
      </c>
      <c r="D23" s="61">
        <v>88002025</v>
      </c>
      <c r="E23" s="66">
        <v>180</v>
      </c>
      <c r="F23" s="34">
        <v>0</v>
      </c>
      <c r="G23" s="66">
        <f>E23*F23</f>
        <v>0</v>
      </c>
    </row>
    <row r="24" spans="2:7" ht="15" customHeight="1">
      <c r="B24" s="69"/>
      <c r="C24" s="70"/>
      <c r="D24" s="71"/>
      <c r="E24" s="50"/>
      <c r="F24" s="44"/>
      <c r="G24" s="65">
        <f>SUM(G13:G23)</f>
        <v>40610</v>
      </c>
    </row>
    <row r="25" spans="5:7" ht="15" customHeight="1">
      <c r="E25" s="51" t="s">
        <v>98</v>
      </c>
      <c r="F25" s="104">
        <v>0.285</v>
      </c>
      <c r="G25" s="52">
        <f>G24*-F25</f>
        <v>-11573.849999999999</v>
      </c>
    </row>
    <row r="26" spans="5:7" ht="15" customHeight="1">
      <c r="E26" s="50"/>
      <c r="F26" s="53"/>
      <c r="G26" s="65">
        <f>SUM(G24:G25)</f>
        <v>29036.15</v>
      </c>
    </row>
    <row r="27" spans="1:7" ht="15" customHeight="1">
      <c r="A27" s="62"/>
      <c r="E27" s="51" t="s">
        <v>99</v>
      </c>
      <c r="F27" s="54">
        <v>0</v>
      </c>
      <c r="G27" s="52">
        <f>G26*-F27</f>
        <v>0</v>
      </c>
    </row>
    <row r="28" spans="2:7" ht="15" customHeight="1">
      <c r="B28" s="63"/>
      <c r="C28" s="62"/>
      <c r="D28" s="64"/>
      <c r="E28" s="98"/>
      <c r="F28" s="99"/>
      <c r="G28" s="65">
        <f>SUM(G26,G27)</f>
        <v>29036.15</v>
      </c>
    </row>
    <row r="29" spans="5:7" ht="15" customHeight="1">
      <c r="E29" s="51" t="s">
        <v>100</v>
      </c>
      <c r="F29" s="55">
        <v>0</v>
      </c>
      <c r="G29" s="52">
        <f>G28*-F29</f>
        <v>0</v>
      </c>
    </row>
    <row r="30" spans="5:7" ht="15" customHeight="1" thickBot="1">
      <c r="E30" s="56"/>
      <c r="F30" s="57"/>
      <c r="G30" s="58"/>
    </row>
    <row r="31" spans="5:7" ht="15" customHeight="1" thickBot="1">
      <c r="E31" s="59" t="s">
        <v>101</v>
      </c>
      <c r="F31" s="60"/>
      <c r="G31" s="67">
        <f>SUM(G28:G29)</f>
        <v>29036.15</v>
      </c>
    </row>
  </sheetData>
  <sheetProtection/>
  <protectedRanges>
    <protectedRange password="C7AA" sqref="F12 B13 E13:G13 A12:D12 B26:D29 A25:A28 E17:G20 E22:G23" name="Range2"/>
    <protectedRange password="C7AA" sqref="F12 B13 E13:G13 A12:D12 B26:D29 A25:A28 E17:G20 E22:G23" name="Range1"/>
    <protectedRange password="C7AA" sqref="E12" name="Range2_1"/>
    <protectedRange password="C7AA" sqref="E12" name="Range1_1"/>
    <protectedRange password="C7AA" sqref="G12" name="Range2_3"/>
    <protectedRange password="C7AA" sqref="G12" name="Range1_3"/>
    <protectedRange password="C7AA" sqref="A14:D14 F14 A17:B20" name="Range2_5"/>
    <protectedRange password="C7AA" sqref="A14:D14 F14 A17:B20" name="Range1_5"/>
    <protectedRange password="C7AA" sqref="E14" name="Range2_1_1"/>
    <protectedRange password="C7AA" sqref="E14" name="Range1_1_1"/>
    <protectedRange password="C7AA" sqref="G14" name="Range2_3_1"/>
    <protectedRange password="C7AA" sqref="G14" name="Range1_3_1"/>
    <protectedRange password="C7AA" sqref="C17:D20" name="Range2_6"/>
    <protectedRange password="C7AA" sqref="C17:D20" name="Range1_6"/>
    <protectedRange password="C7AA" sqref="B25:D25 A24" name="Range2_8"/>
    <protectedRange password="C7AA" sqref="B25:D25 A24" name="Range1_8"/>
    <protectedRange password="C7AA" sqref="F21 A21:D23" name="Range2_9"/>
    <protectedRange password="C7AA" sqref="F21 A21:D23" name="Range1_9"/>
    <protectedRange password="C7AA" sqref="E21" name="Range2_1_2"/>
    <protectedRange password="C7AA" sqref="E21" name="Range1_1_2"/>
    <protectedRange password="C7AA" sqref="G21" name="Range2_3_2"/>
    <protectedRange password="C7AA" sqref="G21" name="Range1_3_2"/>
    <protectedRange password="C7AA" sqref="C13:D13" name="Range2_4"/>
    <protectedRange password="C7AA" sqref="C13:D13" name="Range1_4"/>
    <protectedRange password="C7AA" sqref="A13" name="Range2_7"/>
    <protectedRange password="C7AA" sqref="A13" name="Range1_7"/>
    <protectedRange password="C7AA" sqref="A15:G16" name="Range2_2"/>
    <protectedRange password="C7AA" sqref="A15:G16" name="Range1_2"/>
  </protectedRanges>
  <mergeCells count="12">
    <mergeCell ref="E3:G3"/>
    <mergeCell ref="B4:C4"/>
    <mergeCell ref="E4:G4"/>
    <mergeCell ref="B5:C5"/>
    <mergeCell ref="E5:G5"/>
    <mergeCell ref="B9:C9"/>
    <mergeCell ref="E9:G9"/>
    <mergeCell ref="B6:C6"/>
    <mergeCell ref="B7:C7"/>
    <mergeCell ref="E7:G7"/>
    <mergeCell ref="B8:C8"/>
    <mergeCell ref="E8:G8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view="pageLayout" workbookViewId="0" topLeftCell="A7">
      <selection activeCell="C27" sqref="C27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68" t="s">
        <v>102</v>
      </c>
      <c r="B13" s="48"/>
      <c r="C13" s="49" t="s">
        <v>37</v>
      </c>
      <c r="D13" s="61">
        <v>54100032</v>
      </c>
      <c r="E13" s="66">
        <v>3540</v>
      </c>
      <c r="F13" s="34">
        <v>1</v>
      </c>
      <c r="G13" s="66">
        <f>E13*F13</f>
        <v>3540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 t="s">
        <v>21</v>
      </c>
      <c r="B15" s="48" t="s">
        <v>22</v>
      </c>
      <c r="C15" s="49" t="s">
        <v>137</v>
      </c>
      <c r="D15" s="61">
        <v>54002090</v>
      </c>
      <c r="E15" s="66">
        <v>0</v>
      </c>
      <c r="F15" s="36">
        <v>1</v>
      </c>
      <c r="G15" s="66">
        <f aca="true" t="shared" si="0" ref="G15:G21">E15*F15</f>
        <v>0</v>
      </c>
      <c r="H15" s="43"/>
      <c r="I15" s="43"/>
      <c r="J15" s="42"/>
    </row>
    <row r="16" spans="1:10" ht="24" customHeight="1">
      <c r="A16" s="37"/>
      <c r="B16" s="48" t="s">
        <v>24</v>
      </c>
      <c r="C16" s="49" t="s">
        <v>34</v>
      </c>
      <c r="D16" s="61">
        <v>54002091</v>
      </c>
      <c r="E16" s="66">
        <v>170</v>
      </c>
      <c r="F16" s="36">
        <v>0</v>
      </c>
      <c r="G16" s="66">
        <f t="shared" si="0"/>
        <v>0</v>
      </c>
      <c r="H16" s="43"/>
      <c r="I16" s="43"/>
      <c r="J16" s="42"/>
    </row>
    <row r="17" spans="1:10" ht="24" customHeight="1">
      <c r="A17" s="37"/>
      <c r="B17" s="48" t="s">
        <v>25</v>
      </c>
      <c r="C17" s="49" t="s">
        <v>122</v>
      </c>
      <c r="D17" s="61">
        <v>54002092</v>
      </c>
      <c r="E17" s="66">
        <v>335</v>
      </c>
      <c r="F17" s="36">
        <v>0</v>
      </c>
      <c r="G17" s="66">
        <f t="shared" si="0"/>
        <v>0</v>
      </c>
      <c r="H17" s="43"/>
      <c r="I17" s="43"/>
      <c r="J17" s="42"/>
    </row>
    <row r="18" spans="1:10" ht="24" customHeight="1">
      <c r="A18" s="37"/>
      <c r="B18" s="48" t="s">
        <v>23</v>
      </c>
      <c r="C18" s="49" t="s">
        <v>123</v>
      </c>
      <c r="D18" s="61">
        <v>54002096</v>
      </c>
      <c r="E18" s="66">
        <v>260</v>
      </c>
      <c r="F18" s="36">
        <v>0</v>
      </c>
      <c r="G18" s="66">
        <f t="shared" si="0"/>
        <v>0</v>
      </c>
      <c r="H18" s="43"/>
      <c r="I18" s="43"/>
      <c r="J18" s="42"/>
    </row>
    <row r="19" spans="1:10" ht="24" customHeight="1">
      <c r="A19" s="32" t="s">
        <v>26</v>
      </c>
      <c r="B19" s="48" t="s">
        <v>27</v>
      </c>
      <c r="C19" s="49" t="s">
        <v>35</v>
      </c>
      <c r="D19" s="61">
        <v>54102002</v>
      </c>
      <c r="E19" s="66">
        <v>1020</v>
      </c>
      <c r="F19" s="36">
        <v>0</v>
      </c>
      <c r="G19" s="66">
        <f t="shared" si="0"/>
        <v>0</v>
      </c>
      <c r="H19" s="43"/>
      <c r="I19" s="43"/>
      <c r="J19" s="42"/>
    </row>
    <row r="20" spans="1:10" ht="24" customHeight="1">
      <c r="A20" s="37"/>
      <c r="B20" s="48" t="s">
        <v>28</v>
      </c>
      <c r="C20" s="49" t="s">
        <v>36</v>
      </c>
      <c r="D20" s="61">
        <v>54102003</v>
      </c>
      <c r="E20" s="66">
        <v>950</v>
      </c>
      <c r="F20" s="36">
        <v>0</v>
      </c>
      <c r="G20" s="66">
        <f t="shared" si="0"/>
        <v>0</v>
      </c>
      <c r="H20" s="43"/>
      <c r="I20" s="43"/>
      <c r="J20" s="42"/>
    </row>
    <row r="21" spans="1:10" ht="24" customHeight="1">
      <c r="A21" s="32" t="s">
        <v>50</v>
      </c>
      <c r="B21" s="48" t="s">
        <v>29</v>
      </c>
      <c r="C21" s="49" t="s">
        <v>30</v>
      </c>
      <c r="D21" s="61">
        <v>54102005</v>
      </c>
      <c r="E21" s="66">
        <v>210</v>
      </c>
      <c r="F21" s="36">
        <v>0</v>
      </c>
      <c r="G21" s="66">
        <f t="shared" si="0"/>
        <v>0</v>
      </c>
      <c r="H21" s="43"/>
      <c r="I21" s="43"/>
      <c r="J21" s="42"/>
    </row>
    <row r="22" spans="5:7" ht="15" customHeight="1">
      <c r="E22" s="50"/>
      <c r="F22" s="44"/>
      <c r="G22" s="65">
        <f>SUM(G13:G21)</f>
        <v>3540</v>
      </c>
    </row>
    <row r="23" spans="5:7" ht="15" customHeight="1">
      <c r="E23" s="51" t="s">
        <v>98</v>
      </c>
      <c r="F23" s="104">
        <v>0.285</v>
      </c>
      <c r="G23" s="52">
        <f>G22*-F23</f>
        <v>-1008.8999999999999</v>
      </c>
    </row>
    <row r="24" spans="5:7" ht="15" customHeight="1">
      <c r="E24" s="50"/>
      <c r="F24" s="53"/>
      <c r="G24" s="65">
        <f>SUM(G22:G23)</f>
        <v>2531.1000000000004</v>
      </c>
    </row>
    <row r="25" spans="1:7" ht="15" customHeight="1">
      <c r="A25" s="62"/>
      <c r="B25" s="63"/>
      <c r="C25" s="62"/>
      <c r="D25" s="64"/>
      <c r="E25" s="51" t="s">
        <v>99</v>
      </c>
      <c r="F25" s="54">
        <v>0</v>
      </c>
      <c r="G25" s="52">
        <f>G24*-F25</f>
        <v>0</v>
      </c>
    </row>
    <row r="26" spans="5:7" ht="15" customHeight="1">
      <c r="E26" s="98"/>
      <c r="F26" s="99"/>
      <c r="G26" s="65">
        <f>SUM(G24,G25)</f>
        <v>2531.1000000000004</v>
      </c>
    </row>
    <row r="27" spans="5:7" ht="15" customHeight="1">
      <c r="E27" s="51" t="s">
        <v>100</v>
      </c>
      <c r="F27" s="55">
        <v>0</v>
      </c>
      <c r="G27" s="52">
        <f>G26*-F27</f>
        <v>0</v>
      </c>
    </row>
    <row r="28" spans="5:7" ht="15" customHeight="1" thickBot="1">
      <c r="E28" s="56"/>
      <c r="F28" s="57"/>
      <c r="G28" s="58"/>
    </row>
    <row r="29" spans="5:7" ht="15" customHeight="1" thickBot="1">
      <c r="E29" s="59" t="s">
        <v>101</v>
      </c>
      <c r="F29" s="60"/>
      <c r="G29" s="67">
        <f>SUM(G26:G27)</f>
        <v>2531.1000000000004</v>
      </c>
    </row>
  </sheetData>
  <sheetProtection/>
  <protectedRanges>
    <protectedRange password="C7AA" sqref="F12 A13:F13 A22:D26 F14 A15:F21 A14:D14 A12:D12" name="Range2"/>
    <protectedRange password="C7AA" sqref="F12 A13:F13 A22:D26 F14 A15:F21 A14:D14 A12:D12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21" name="Range2_5"/>
    <protectedRange password="C7AA" sqref="G15:G21" name="Range1_5"/>
    <protectedRange password="C7AA" sqref="G13" name="Range2_2"/>
    <protectedRange password="C7AA" sqref="G13" name="Range1_2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view="pageLayout" workbookViewId="0" topLeftCell="A10">
      <selection activeCell="C22" sqref="C22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48"/>
      <c r="C13" s="49" t="s">
        <v>38</v>
      </c>
      <c r="D13" s="61">
        <v>54100020</v>
      </c>
      <c r="E13" s="66">
        <v>3075</v>
      </c>
      <c r="F13" s="34">
        <v>1</v>
      </c>
      <c r="G13" s="66">
        <f>E13*F13</f>
        <v>3075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 t="s">
        <v>21</v>
      </c>
      <c r="B15" s="48" t="s">
        <v>22</v>
      </c>
      <c r="C15" s="49" t="s">
        <v>138</v>
      </c>
      <c r="D15" s="61">
        <v>54002090</v>
      </c>
      <c r="E15" s="66"/>
      <c r="F15" s="36">
        <v>1</v>
      </c>
      <c r="G15" s="66">
        <f aca="true" t="shared" si="0" ref="G15:G21">E15*F15</f>
        <v>0</v>
      </c>
      <c r="H15" s="43"/>
      <c r="I15" s="43"/>
      <c r="J15" s="42"/>
    </row>
    <row r="16" spans="1:10" ht="24" customHeight="1">
      <c r="A16" s="37"/>
      <c r="B16" s="48" t="s">
        <v>24</v>
      </c>
      <c r="C16" s="49" t="s">
        <v>34</v>
      </c>
      <c r="D16" s="61">
        <v>54002091</v>
      </c>
      <c r="E16" s="66">
        <v>170</v>
      </c>
      <c r="F16" s="36">
        <v>0</v>
      </c>
      <c r="G16" s="66">
        <f t="shared" si="0"/>
        <v>0</v>
      </c>
      <c r="H16" s="43"/>
      <c r="I16" s="43"/>
      <c r="J16" s="42"/>
    </row>
    <row r="17" spans="1:10" ht="24" customHeight="1">
      <c r="A17" s="37"/>
      <c r="B17" s="48" t="s">
        <v>25</v>
      </c>
      <c r="C17" s="49" t="s">
        <v>122</v>
      </c>
      <c r="D17" s="61">
        <v>54002092</v>
      </c>
      <c r="E17" s="66">
        <v>335</v>
      </c>
      <c r="F17" s="36">
        <v>0</v>
      </c>
      <c r="G17" s="66">
        <f t="shared" si="0"/>
        <v>0</v>
      </c>
      <c r="H17" s="43"/>
      <c r="I17" s="43"/>
      <c r="J17" s="42"/>
    </row>
    <row r="18" spans="1:10" ht="24" customHeight="1">
      <c r="A18" s="37"/>
      <c r="B18" s="48" t="s">
        <v>23</v>
      </c>
      <c r="C18" s="49" t="s">
        <v>123</v>
      </c>
      <c r="D18" s="61">
        <v>54002096</v>
      </c>
      <c r="E18" s="66">
        <v>260</v>
      </c>
      <c r="F18" s="36">
        <v>0</v>
      </c>
      <c r="G18" s="66">
        <f t="shared" si="0"/>
        <v>0</v>
      </c>
      <c r="H18" s="43"/>
      <c r="I18" s="43"/>
      <c r="J18" s="42"/>
    </row>
    <row r="19" spans="1:10" ht="24" customHeight="1">
      <c r="A19" s="32" t="s">
        <v>26</v>
      </c>
      <c r="B19" s="48" t="s">
        <v>27</v>
      </c>
      <c r="C19" s="49" t="s">
        <v>35</v>
      </c>
      <c r="D19" s="61">
        <v>54102002</v>
      </c>
      <c r="E19" s="66">
        <v>1020</v>
      </c>
      <c r="F19" s="36">
        <v>0</v>
      </c>
      <c r="G19" s="66">
        <f t="shared" si="0"/>
        <v>0</v>
      </c>
      <c r="H19" s="43"/>
      <c r="I19" s="43"/>
      <c r="J19" s="42"/>
    </row>
    <row r="20" spans="1:10" ht="24" customHeight="1">
      <c r="A20" s="37"/>
      <c r="B20" s="48" t="s">
        <v>28</v>
      </c>
      <c r="C20" s="49" t="s">
        <v>36</v>
      </c>
      <c r="D20" s="61">
        <v>54102003</v>
      </c>
      <c r="E20" s="66">
        <v>950</v>
      </c>
      <c r="F20" s="36">
        <v>0</v>
      </c>
      <c r="G20" s="66">
        <f t="shared" si="0"/>
        <v>0</v>
      </c>
      <c r="H20" s="43"/>
      <c r="I20" s="43"/>
      <c r="J20" s="42"/>
    </row>
    <row r="21" spans="1:10" ht="24" customHeight="1">
      <c r="A21" s="32" t="s">
        <v>50</v>
      </c>
      <c r="B21" s="48" t="s">
        <v>29</v>
      </c>
      <c r="C21" s="49" t="s">
        <v>30</v>
      </c>
      <c r="D21" s="61">
        <v>54102005</v>
      </c>
      <c r="E21" s="66">
        <v>210</v>
      </c>
      <c r="F21" s="36">
        <v>0</v>
      </c>
      <c r="G21" s="66">
        <f t="shared" si="0"/>
        <v>0</v>
      </c>
      <c r="H21" s="43"/>
      <c r="I21" s="43"/>
      <c r="J21" s="42"/>
    </row>
    <row r="22" spans="5:7" ht="15" customHeight="1">
      <c r="E22" s="50"/>
      <c r="F22" s="44"/>
      <c r="G22" s="65">
        <f>SUM(G13:G21)</f>
        <v>3075</v>
      </c>
    </row>
    <row r="23" spans="5:7" ht="15" customHeight="1">
      <c r="E23" s="51" t="s">
        <v>98</v>
      </c>
      <c r="F23" s="104">
        <v>0.285</v>
      </c>
      <c r="G23" s="52">
        <f>G22*-F23</f>
        <v>-876.3749999999999</v>
      </c>
    </row>
    <row r="24" spans="5:7" ht="15" customHeight="1">
      <c r="E24" s="50"/>
      <c r="F24" s="53"/>
      <c r="G24" s="65">
        <f>SUM(G22:G23)</f>
        <v>2198.625</v>
      </c>
    </row>
    <row r="25" spans="1:7" ht="15" customHeight="1">
      <c r="A25" s="62"/>
      <c r="B25" s="63"/>
      <c r="C25" s="62"/>
      <c r="D25" s="64"/>
      <c r="E25" s="51" t="s">
        <v>99</v>
      </c>
      <c r="F25" s="54">
        <v>0</v>
      </c>
      <c r="G25" s="52">
        <f>G24*-F25</f>
        <v>0</v>
      </c>
    </row>
    <row r="26" spans="5:7" ht="15" customHeight="1">
      <c r="E26" s="98"/>
      <c r="F26" s="99"/>
      <c r="G26" s="65">
        <f>SUM(G24,G25)</f>
        <v>2198.625</v>
      </c>
    </row>
    <row r="27" spans="5:7" ht="15" customHeight="1">
      <c r="E27" s="51" t="s">
        <v>100</v>
      </c>
      <c r="F27" s="55">
        <v>0</v>
      </c>
      <c r="G27" s="52">
        <f>G26*-F27</f>
        <v>0</v>
      </c>
    </row>
    <row r="28" spans="5:7" ht="15" customHeight="1" thickBot="1">
      <c r="E28" s="56"/>
      <c r="F28" s="57"/>
      <c r="G28" s="58"/>
    </row>
    <row r="29" spans="5:7" ht="15" customHeight="1" thickBot="1">
      <c r="E29" s="59" t="s">
        <v>101</v>
      </c>
      <c r="F29" s="60"/>
      <c r="G29" s="67">
        <f>SUM(G26:G27)</f>
        <v>2198.625</v>
      </c>
    </row>
  </sheetData>
  <sheetProtection/>
  <protectedRanges>
    <protectedRange password="C7AA" sqref="F12 A13:G13 A22:D26 F14 A15:F16 A14:D14 A12:D12 A19:F21 A17:B18 D17:F18" name="Range2"/>
    <protectedRange password="C7AA" sqref="F12 A13:G13 A22:D26 F14 A15:F16 A14:D14 A12:D12 A19:F21 A17:B18 D17:F18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21" name="Range2_5"/>
    <protectedRange password="C7AA" sqref="G15:G21" name="Range1_5"/>
    <protectedRange password="C7AA" sqref="C17:C18" name="Range2_2"/>
    <protectedRange password="C7AA" sqref="C17:C18" name="Range1_2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"/>
  <sheetViews>
    <sheetView view="pageLayout" workbookViewId="0" topLeftCell="A4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100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48"/>
      <c r="C13" s="49" t="s">
        <v>129</v>
      </c>
      <c r="D13" s="61">
        <v>83400019</v>
      </c>
      <c r="E13" s="66">
        <v>1625</v>
      </c>
      <c r="F13" s="34">
        <v>1</v>
      </c>
      <c r="G13" s="66">
        <f>E13*F13</f>
        <v>1625</v>
      </c>
      <c r="H13" s="43"/>
      <c r="I13" s="43"/>
      <c r="J13" s="42"/>
    </row>
    <row r="14" spans="1:10" ht="12">
      <c r="A14" s="35" t="s">
        <v>130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H14" s="43"/>
      <c r="I14" s="43"/>
      <c r="J14" s="42"/>
    </row>
    <row r="15" spans="1:10" ht="12.75">
      <c r="A15" s="38" t="s">
        <v>131</v>
      </c>
      <c r="B15" s="101" t="s">
        <v>132</v>
      </c>
      <c r="C15" s="102" t="s">
        <v>133</v>
      </c>
      <c r="D15" s="103">
        <v>83400222</v>
      </c>
      <c r="E15" s="66">
        <v>160</v>
      </c>
      <c r="F15" s="36">
        <v>0</v>
      </c>
      <c r="G15" s="66">
        <f>E15*F15</f>
        <v>0</v>
      </c>
      <c r="H15" s="43"/>
      <c r="I15" s="43"/>
      <c r="J15" s="42"/>
    </row>
    <row r="16" spans="1:10" ht="12">
      <c r="A16" s="35" t="s">
        <v>97</v>
      </c>
      <c r="B16" s="30" t="s">
        <v>32</v>
      </c>
      <c r="C16" s="30" t="s">
        <v>0</v>
      </c>
      <c r="D16" s="30" t="s">
        <v>33</v>
      </c>
      <c r="E16" s="45" t="s">
        <v>89</v>
      </c>
      <c r="F16" s="31"/>
      <c r="G16" s="46" t="s">
        <v>90</v>
      </c>
      <c r="I16" s="43"/>
      <c r="J16" s="42"/>
    </row>
    <row r="17" spans="1:10" ht="24" customHeight="1">
      <c r="A17" s="47" t="s">
        <v>131</v>
      </c>
      <c r="B17" s="48" t="s">
        <v>132</v>
      </c>
      <c r="C17" s="49" t="s">
        <v>133</v>
      </c>
      <c r="D17" s="61">
        <v>83401140</v>
      </c>
      <c r="E17" s="66">
        <v>305</v>
      </c>
      <c r="F17" s="36">
        <v>0</v>
      </c>
      <c r="G17" s="66">
        <f>E17*F17</f>
        <v>0</v>
      </c>
      <c r="H17" s="43"/>
      <c r="I17" s="43"/>
      <c r="J17" s="42"/>
    </row>
    <row r="18" spans="1:10" ht="24" customHeight="1">
      <c r="A18" s="47" t="s">
        <v>134</v>
      </c>
      <c r="B18" s="48" t="s">
        <v>42</v>
      </c>
      <c r="C18" s="49" t="s">
        <v>135</v>
      </c>
      <c r="D18" s="61">
        <v>83401141</v>
      </c>
      <c r="E18" s="66">
        <v>240</v>
      </c>
      <c r="F18" s="36">
        <v>0</v>
      </c>
      <c r="G18" s="66">
        <f>E18*F18</f>
        <v>0</v>
      </c>
      <c r="H18" s="43"/>
      <c r="I18" s="43"/>
      <c r="J18" s="42"/>
    </row>
    <row r="19" spans="5:7" ht="15" customHeight="1">
      <c r="E19" s="50"/>
      <c r="F19" s="44"/>
      <c r="G19" s="65">
        <f>SUM(G13:G18)</f>
        <v>1625</v>
      </c>
    </row>
    <row r="20" spans="5:7" ht="15" customHeight="1">
      <c r="E20" s="51" t="s">
        <v>98</v>
      </c>
      <c r="F20" s="104">
        <v>0.285</v>
      </c>
      <c r="G20" s="52">
        <f>G19*-F20</f>
        <v>-463.12499999999994</v>
      </c>
    </row>
    <row r="21" spans="5:7" ht="15" customHeight="1">
      <c r="E21" s="50"/>
      <c r="F21" s="53"/>
      <c r="G21" s="65">
        <f>SUM(G19:G20)</f>
        <v>1161.875</v>
      </c>
    </row>
    <row r="22" spans="1:7" ht="15" customHeight="1">
      <c r="A22" s="62"/>
      <c r="B22" s="63"/>
      <c r="C22" s="62"/>
      <c r="D22" s="64"/>
      <c r="E22" s="51" t="s">
        <v>99</v>
      </c>
      <c r="F22" s="54">
        <v>0</v>
      </c>
      <c r="G22" s="52">
        <f>G21*-F22</f>
        <v>0</v>
      </c>
    </row>
    <row r="23" spans="5:7" ht="15" customHeight="1">
      <c r="E23" s="98"/>
      <c r="F23" s="99"/>
      <c r="G23" s="65">
        <f>SUM(G21,G22)</f>
        <v>1161.875</v>
      </c>
    </row>
    <row r="24" spans="5:7" ht="15" customHeight="1">
      <c r="E24" s="51" t="s">
        <v>100</v>
      </c>
      <c r="F24" s="55">
        <v>0</v>
      </c>
      <c r="G24" s="52">
        <f>G23*-F24</f>
        <v>0</v>
      </c>
    </row>
    <row r="25" spans="5:7" ht="15" customHeight="1" thickBot="1">
      <c r="E25" s="56"/>
      <c r="F25" s="57"/>
      <c r="G25" s="58"/>
    </row>
    <row r="26" spans="5:7" ht="15" customHeight="1" thickBot="1">
      <c r="E26" s="59" t="s">
        <v>101</v>
      </c>
      <c r="F26" s="60"/>
      <c r="G26" s="67">
        <f>SUM(G23:G24)</f>
        <v>1161.875</v>
      </c>
    </row>
  </sheetData>
  <sheetProtection/>
  <protectedRanges>
    <protectedRange password="C7AA" sqref="F12 A13:B13 A19:D23 F16 A16:D16 A12:D12 D13:G13 A15:B15 F14 A14:D14 D15:F15 E17:F18" name="Range2"/>
    <protectedRange password="C7AA" sqref="F12 A13:B13 A19:D23 F16 A16:D16 A12:D12 D13:G13 A15:B15 F14 A14:D14 D15:F15 E17:F18" name="Range1"/>
    <protectedRange password="C7AA" sqref="E12 E16 E14" name="Range2_1"/>
    <protectedRange password="C7AA" sqref="E12 E16 E14" name="Range1_1"/>
    <protectedRange password="C7AA" sqref="G12 G16 G14" name="Range2_3"/>
    <protectedRange password="C7AA" sqref="G12 G16 G14" name="Range1_3"/>
    <protectedRange password="C7AA" sqref="G15 G17:G18" name="Range2_5"/>
    <protectedRange password="C7AA" sqref="G15 G17:G18" name="Range1_5"/>
    <protectedRange password="C7AA" sqref="C13 C15" name="Range2_2"/>
    <protectedRange password="C7AA" sqref="C13 C15" name="Range1_2"/>
    <protectedRange password="C7AA" sqref="A17:D18" name="Range2_4"/>
    <protectedRange password="C7AA" sqref="A17:D18" name="Range1_4"/>
  </protectedRanges>
  <mergeCells count="12">
    <mergeCell ref="B7:C7"/>
    <mergeCell ref="E7:G7"/>
    <mergeCell ref="B8:C8"/>
    <mergeCell ref="E8:G8"/>
    <mergeCell ref="B9:C9"/>
    <mergeCell ref="E9:G9"/>
    <mergeCell ref="E3:G3"/>
    <mergeCell ref="B4:C4"/>
    <mergeCell ref="E4:G4"/>
    <mergeCell ref="B5:C5"/>
    <mergeCell ref="E5:G5"/>
    <mergeCell ref="B6:C6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48"/>
      <c r="C13" s="49" t="s">
        <v>39</v>
      </c>
      <c r="D13" s="61">
        <v>83400013</v>
      </c>
      <c r="E13" s="66">
        <v>1945</v>
      </c>
      <c r="F13" s="34">
        <v>1</v>
      </c>
      <c r="G13" s="66">
        <f>E13*F13</f>
        <v>1945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40</v>
      </c>
      <c r="C15" s="49" t="s">
        <v>41</v>
      </c>
      <c r="D15" s="61">
        <v>83401123</v>
      </c>
      <c r="E15" s="66">
        <v>170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42</v>
      </c>
      <c r="C16" s="49" t="s">
        <v>43</v>
      </c>
      <c r="D16" s="61">
        <v>83401078</v>
      </c>
      <c r="E16" s="66">
        <v>240</v>
      </c>
      <c r="F16" s="36">
        <v>0</v>
      </c>
      <c r="G16" s="66">
        <f>E16*F16</f>
        <v>0</v>
      </c>
      <c r="H16" s="43"/>
      <c r="I16" s="43"/>
      <c r="J16" s="42"/>
    </row>
    <row r="17" spans="1:10" ht="24" customHeight="1">
      <c r="A17" s="32"/>
      <c r="B17" s="48" t="s">
        <v>44</v>
      </c>
      <c r="C17" s="49" t="s">
        <v>45</v>
      </c>
      <c r="D17" s="61">
        <v>83401077</v>
      </c>
      <c r="E17" s="66">
        <v>155</v>
      </c>
      <c r="F17" s="36">
        <v>0</v>
      </c>
      <c r="G17" s="66">
        <f>E17*F17</f>
        <v>0</v>
      </c>
      <c r="H17" s="43"/>
      <c r="I17" s="43"/>
      <c r="J17" s="42"/>
    </row>
    <row r="18" spans="5:7" ht="15" customHeight="1">
      <c r="E18" s="50"/>
      <c r="F18" s="44"/>
      <c r="G18" s="65">
        <f>SUM(G13:G17)</f>
        <v>1945</v>
      </c>
    </row>
    <row r="19" spans="5:7" ht="15" customHeight="1">
      <c r="E19" s="51" t="s">
        <v>98</v>
      </c>
      <c r="F19" s="104">
        <v>0.285</v>
      </c>
      <c r="G19" s="52">
        <f>G18*-F19</f>
        <v>-554.3249999999999</v>
      </c>
    </row>
    <row r="20" spans="5:7" ht="15" customHeight="1">
      <c r="E20" s="50"/>
      <c r="F20" s="53"/>
      <c r="G20" s="65">
        <f>SUM(G18:G19)</f>
        <v>1390.6750000000002</v>
      </c>
    </row>
    <row r="21" spans="1:7" ht="15" customHeight="1">
      <c r="A21" s="62"/>
      <c r="B21" s="63"/>
      <c r="C21" s="62"/>
      <c r="D21" s="64"/>
      <c r="E21" s="51" t="s">
        <v>99</v>
      </c>
      <c r="F21" s="54">
        <v>0</v>
      </c>
      <c r="G21" s="52">
        <f>G20*-F21</f>
        <v>0</v>
      </c>
    </row>
    <row r="22" spans="5:7" ht="15" customHeight="1">
      <c r="E22" s="98"/>
      <c r="F22" s="99"/>
      <c r="G22" s="65">
        <f>SUM(G20,G21)</f>
        <v>1390.6750000000002</v>
      </c>
    </row>
    <row r="23" spans="5:7" ht="15" customHeight="1">
      <c r="E23" s="51" t="s">
        <v>100</v>
      </c>
      <c r="F23" s="55">
        <v>0</v>
      </c>
      <c r="G23" s="52">
        <f>G22*-F23</f>
        <v>0</v>
      </c>
    </row>
    <row r="24" spans="5:7" ht="15" customHeight="1" thickBot="1">
      <c r="E24" s="56"/>
      <c r="F24" s="57"/>
      <c r="G24" s="58"/>
    </row>
    <row r="25" spans="5:7" ht="15" customHeight="1" thickBot="1">
      <c r="E25" s="59" t="s">
        <v>101</v>
      </c>
      <c r="F25" s="60"/>
      <c r="G25" s="67">
        <f>SUM(G22:G23)</f>
        <v>1390.6750000000002</v>
      </c>
    </row>
  </sheetData>
  <sheetProtection/>
  <protectedRanges>
    <protectedRange password="C7AA" sqref="F12 A13:B13 A18:D22 F14 E15:F17 A14:D14 A12:D12 D13:G13" name="Range2"/>
    <protectedRange password="C7AA" sqref="F12 A13:B13 A18:D22 F14 E15:F17 A14:D14 A12:D12 D13:G13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7" name="Range2_5"/>
    <protectedRange password="C7AA" sqref="G15:G17" name="Range1_5"/>
    <protectedRange password="C7AA" sqref="C13" name="Range2_2"/>
    <protectedRange password="C7AA" sqref="C13" name="Range1_2"/>
    <protectedRange password="C7AA" sqref="A15:D17" name="Range2_4"/>
    <protectedRange password="C7AA" sqref="A15:D17" name="Range1_4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48"/>
      <c r="C13" s="49" t="s">
        <v>46</v>
      </c>
      <c r="D13" s="61">
        <v>83400012</v>
      </c>
      <c r="E13" s="66">
        <v>1995</v>
      </c>
      <c r="F13" s="34">
        <v>1</v>
      </c>
      <c r="G13" s="66">
        <f>E13*F13</f>
        <v>1995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40</v>
      </c>
      <c r="C15" s="49" t="s">
        <v>41</v>
      </c>
      <c r="D15" s="61">
        <v>83401124</v>
      </c>
      <c r="E15" s="66">
        <v>170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42</v>
      </c>
      <c r="C16" s="49" t="s">
        <v>43</v>
      </c>
      <c r="D16" s="61">
        <v>83401079</v>
      </c>
      <c r="E16" s="66">
        <v>240</v>
      </c>
      <c r="F16" s="36">
        <v>0</v>
      </c>
      <c r="G16" s="66">
        <f>E16*F16</f>
        <v>0</v>
      </c>
      <c r="H16" s="43"/>
      <c r="I16" s="43"/>
      <c r="J16" s="42"/>
    </row>
    <row r="17" spans="1:10" ht="24" customHeight="1">
      <c r="A17" s="32"/>
      <c r="B17" s="48" t="s">
        <v>44</v>
      </c>
      <c r="C17" s="49" t="s">
        <v>45</v>
      </c>
      <c r="D17" s="61">
        <v>83401077</v>
      </c>
      <c r="E17" s="66">
        <v>155</v>
      </c>
      <c r="F17" s="36">
        <v>0</v>
      </c>
      <c r="G17" s="66">
        <f>E17*F17</f>
        <v>0</v>
      </c>
      <c r="H17" s="43"/>
      <c r="I17" s="43"/>
      <c r="J17" s="42"/>
    </row>
    <row r="18" spans="5:7" ht="15" customHeight="1">
      <c r="E18" s="50"/>
      <c r="F18" s="44"/>
      <c r="G18" s="65">
        <f>SUM(G13:G17)</f>
        <v>1995</v>
      </c>
    </row>
    <row r="19" spans="5:7" ht="15" customHeight="1">
      <c r="E19" s="51" t="s">
        <v>98</v>
      </c>
      <c r="F19" s="104">
        <v>0.285</v>
      </c>
      <c r="G19" s="52">
        <f>G18*-F19</f>
        <v>-568.5749999999999</v>
      </c>
    </row>
    <row r="20" spans="5:7" ht="15" customHeight="1">
      <c r="E20" s="50"/>
      <c r="F20" s="53"/>
      <c r="G20" s="65">
        <f>SUM(G18:G19)</f>
        <v>1426.4250000000002</v>
      </c>
    </row>
    <row r="21" spans="1:7" ht="15" customHeight="1">
      <c r="A21" s="62"/>
      <c r="B21" s="63"/>
      <c r="C21" s="62"/>
      <c r="D21" s="64"/>
      <c r="E21" s="51" t="s">
        <v>99</v>
      </c>
      <c r="F21" s="54">
        <v>0</v>
      </c>
      <c r="G21" s="52">
        <f>G20*-F21</f>
        <v>0</v>
      </c>
    </row>
    <row r="22" spans="5:7" ht="15" customHeight="1">
      <c r="E22" s="98"/>
      <c r="F22" s="99"/>
      <c r="G22" s="65">
        <f>SUM(G20,G21)</f>
        <v>1426.4250000000002</v>
      </c>
    </row>
    <row r="23" spans="5:7" ht="15" customHeight="1">
      <c r="E23" s="51" t="s">
        <v>100</v>
      </c>
      <c r="F23" s="55">
        <v>0</v>
      </c>
      <c r="G23" s="52">
        <f>G22*-F23</f>
        <v>0</v>
      </c>
    </row>
    <row r="24" spans="5:7" ht="15" customHeight="1" thickBot="1">
      <c r="E24" s="56"/>
      <c r="F24" s="57"/>
      <c r="G24" s="58"/>
    </row>
    <row r="25" spans="5:7" ht="15" customHeight="1" thickBot="1">
      <c r="E25" s="59" t="s">
        <v>101</v>
      </c>
      <c r="F25" s="60"/>
      <c r="G25" s="67">
        <f>SUM(G22:G23)</f>
        <v>1426.4250000000002</v>
      </c>
    </row>
  </sheetData>
  <sheetProtection/>
  <protectedRanges>
    <protectedRange password="C7AA" sqref="F12 A13:B13 A18:D22 F14 E15:F17 A14:D14 A12:D12 D13:G13" name="Range2"/>
    <protectedRange password="C7AA" sqref="F12 A13:B13 A18:D22 F14 E15:F17 A14:D14 A12:D12 D13:G13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7" name="Range2_5"/>
    <protectedRange password="C7AA" sqref="G15:G17" name="Range1_5"/>
    <protectedRange password="C7AA" sqref="C13" name="Range2_2"/>
    <protectedRange password="C7AA" sqref="C13" name="Range1_2"/>
    <protectedRange password="C7AA" sqref="A15:D17" name="Range2_4"/>
    <protectedRange password="C7AA" sqref="A15:D17" name="Range1_4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33"/>
      <c r="C13" s="49" t="s">
        <v>47</v>
      </c>
      <c r="D13" s="61">
        <v>23000025</v>
      </c>
      <c r="E13" s="66">
        <v>2850</v>
      </c>
      <c r="F13" s="34">
        <v>1</v>
      </c>
      <c r="G13" s="66">
        <f>E13*F13</f>
        <v>2850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40</v>
      </c>
      <c r="C15" s="49" t="s">
        <v>41</v>
      </c>
      <c r="D15" s="61">
        <v>23001032</v>
      </c>
      <c r="E15" s="66">
        <v>490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42</v>
      </c>
      <c r="C16" s="49" t="s">
        <v>43</v>
      </c>
      <c r="D16" s="61">
        <v>23001008</v>
      </c>
      <c r="E16" s="66">
        <v>240</v>
      </c>
      <c r="F16" s="36">
        <v>0</v>
      </c>
      <c r="G16" s="66">
        <f>E16*F16</f>
        <v>0</v>
      </c>
      <c r="H16" s="43"/>
      <c r="I16" s="43"/>
      <c r="J16" s="42"/>
    </row>
    <row r="17" spans="1:10" ht="24" customHeight="1">
      <c r="A17" s="32"/>
      <c r="B17" s="48" t="s">
        <v>44</v>
      </c>
      <c r="C17" s="49" t="s">
        <v>45</v>
      </c>
      <c r="D17" s="61">
        <v>23001038</v>
      </c>
      <c r="E17" s="66">
        <v>295</v>
      </c>
      <c r="F17" s="36">
        <v>0</v>
      </c>
      <c r="G17" s="66">
        <f>E17*F17</f>
        <v>0</v>
      </c>
      <c r="H17" s="43"/>
      <c r="I17" s="43"/>
      <c r="J17" s="42"/>
    </row>
    <row r="18" spans="5:7" ht="15" customHeight="1">
      <c r="E18" s="50"/>
      <c r="F18" s="44"/>
      <c r="G18" s="65">
        <f>SUM(G13:G17)</f>
        <v>2850</v>
      </c>
    </row>
    <row r="19" spans="5:7" ht="15" customHeight="1">
      <c r="E19" s="51" t="s">
        <v>98</v>
      </c>
      <c r="F19" s="104">
        <v>0.285</v>
      </c>
      <c r="G19" s="52">
        <f>G18*-F19</f>
        <v>-812.2499999999999</v>
      </c>
    </row>
    <row r="20" spans="5:7" ht="15" customHeight="1">
      <c r="E20" s="50"/>
      <c r="F20" s="53"/>
      <c r="G20" s="65">
        <f>SUM(G18:G19)</f>
        <v>2037.75</v>
      </c>
    </row>
    <row r="21" spans="1:7" ht="15" customHeight="1">
      <c r="A21" s="62"/>
      <c r="B21" s="63"/>
      <c r="C21" s="62"/>
      <c r="D21" s="64"/>
      <c r="E21" s="51" t="s">
        <v>99</v>
      </c>
      <c r="F21" s="54">
        <v>0</v>
      </c>
      <c r="G21" s="52">
        <f>G20*-F21</f>
        <v>0</v>
      </c>
    </row>
    <row r="22" spans="5:7" ht="15" customHeight="1">
      <c r="E22" s="98"/>
      <c r="F22" s="99"/>
      <c r="G22" s="65">
        <f>SUM(G20,G21)</f>
        <v>2037.75</v>
      </c>
    </row>
    <row r="23" spans="5:7" ht="15" customHeight="1">
      <c r="E23" s="51" t="s">
        <v>100</v>
      </c>
      <c r="F23" s="55">
        <v>0</v>
      </c>
      <c r="G23" s="52">
        <f>G22*-F23</f>
        <v>0</v>
      </c>
    </row>
    <row r="24" spans="5:7" ht="15" customHeight="1" thickBot="1">
      <c r="E24" s="56"/>
      <c r="F24" s="57"/>
      <c r="G24" s="58"/>
    </row>
    <row r="25" spans="5:7" ht="15" customHeight="1" thickBot="1">
      <c r="E25" s="59" t="s">
        <v>101</v>
      </c>
      <c r="F25" s="60"/>
      <c r="G25" s="67">
        <f>SUM(G22:G23)</f>
        <v>2037.75</v>
      </c>
    </row>
  </sheetData>
  <sheetProtection/>
  <protectedRanges>
    <protectedRange password="C7AA" sqref="F12 A13:B13 A18:D22 F14 E15:F17 A14:D14 A12:D12 E13:G13" name="Range2"/>
    <protectedRange password="C7AA" sqref="F12 A13:B13 A18:D22 F14 E15:F17 A14:D14 A12:D12 E13:G13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7" name="Range2_5"/>
    <protectedRange password="C7AA" sqref="G15:G17" name="Range1_5"/>
    <protectedRange password="C7AA" sqref="A15:A17" name="Range2_4"/>
    <protectedRange password="C7AA" sqref="A15:A17" name="Range1_4"/>
    <protectedRange password="C7AA" sqref="C13:D13" name="Range2_6"/>
    <protectedRange password="C7AA" sqref="C13:D13" name="Range1_6"/>
    <protectedRange password="C7AA" sqref="B15:D17" name="Range2_7"/>
    <protectedRange password="C7AA" sqref="B15:D17" name="Range1_7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view="pageLayout" workbookViewId="0" topLeftCell="A1">
      <selection activeCell="A24" sqref="A24"/>
    </sheetView>
  </sheetViews>
  <sheetFormatPr defaultColWidth="9.33203125" defaultRowHeight="11.25"/>
  <cols>
    <col min="1" max="1" width="19.66015625" style="19" bestFit="1" customWidth="1"/>
    <col min="2" max="2" width="14.83203125" style="20" bestFit="1" customWidth="1"/>
    <col min="3" max="3" width="45.33203125" style="19" customWidth="1"/>
    <col min="4" max="4" width="17" style="22" bestFit="1" customWidth="1"/>
    <col min="5" max="5" width="16.33203125" style="19" bestFit="1" customWidth="1"/>
    <col min="6" max="6" width="7" style="22" bestFit="1" customWidth="1"/>
    <col min="7" max="7" width="14.33203125" style="27" bestFit="1" customWidth="1"/>
    <col min="8" max="8" width="16.16015625" style="26" bestFit="1" customWidth="1"/>
    <col min="9" max="9" width="9.33203125" style="29" customWidth="1"/>
    <col min="10" max="10" width="16" style="26" bestFit="1" customWidth="1"/>
    <col min="11" max="15" width="9.33203125" style="19" customWidth="1"/>
    <col min="16" max="16" width="33.16015625" style="19" bestFit="1" customWidth="1"/>
    <col min="17" max="17" width="9.33203125" style="43" customWidth="1"/>
    <col min="18" max="16384" width="9.33203125" style="19" customWidth="1"/>
  </cols>
  <sheetData>
    <row r="1" spans="1:7" ht="18" customHeight="1">
      <c r="A1" s="23" t="s">
        <v>6</v>
      </c>
      <c r="B1" s="93"/>
      <c r="C1" s="80"/>
      <c r="D1" s="81"/>
      <c r="E1" s="72"/>
      <c r="F1" s="21"/>
      <c r="G1" s="82"/>
    </row>
    <row r="2" spans="1:7" ht="18" customHeight="1">
      <c r="A2" s="83"/>
      <c r="B2" s="84"/>
      <c r="C2" s="85"/>
      <c r="D2" s="81"/>
      <c r="E2" s="72"/>
      <c r="F2" s="21"/>
      <c r="G2" s="82"/>
    </row>
    <row r="3" spans="1:7" ht="18" customHeight="1">
      <c r="A3" s="23" t="s">
        <v>9</v>
      </c>
      <c r="B3" s="89"/>
      <c r="C3" s="89"/>
      <c r="D3" s="23" t="s">
        <v>118</v>
      </c>
      <c r="E3" s="108"/>
      <c r="F3" s="109"/>
      <c r="G3" s="109"/>
    </row>
    <row r="4" spans="1:7" ht="18" customHeight="1">
      <c r="A4" s="23" t="s">
        <v>10</v>
      </c>
      <c r="B4" s="105"/>
      <c r="C4" s="106"/>
      <c r="D4" s="23" t="s">
        <v>119</v>
      </c>
      <c r="E4" s="105"/>
      <c r="F4" s="107"/>
      <c r="G4" s="107"/>
    </row>
    <row r="5" spans="1:7" ht="18" customHeight="1">
      <c r="A5" s="23" t="s">
        <v>11</v>
      </c>
      <c r="B5" s="105"/>
      <c r="C5" s="106"/>
      <c r="D5" s="23" t="s">
        <v>120</v>
      </c>
      <c r="E5" s="105"/>
      <c r="F5" s="107"/>
      <c r="G5" s="107"/>
    </row>
    <row r="6" spans="1:7" ht="18" customHeight="1">
      <c r="A6" s="23" t="s">
        <v>12</v>
      </c>
      <c r="B6" s="105"/>
      <c r="C6" s="106"/>
      <c r="D6" s="72"/>
      <c r="E6" s="90"/>
      <c r="F6" s="91"/>
      <c r="G6" s="92"/>
    </row>
    <row r="7" spans="1:9" ht="18" customHeight="1">
      <c r="A7" s="23" t="s">
        <v>13</v>
      </c>
      <c r="B7" s="105"/>
      <c r="C7" s="106"/>
      <c r="D7" s="23" t="s">
        <v>121</v>
      </c>
      <c r="E7" s="105"/>
      <c r="F7" s="107"/>
      <c r="G7" s="107"/>
      <c r="I7" s="28"/>
    </row>
    <row r="8" spans="1:9" ht="18" customHeight="1">
      <c r="A8" s="23" t="s">
        <v>7</v>
      </c>
      <c r="B8" s="105"/>
      <c r="C8" s="106"/>
      <c r="D8" s="86"/>
      <c r="E8" s="105"/>
      <c r="F8" s="107"/>
      <c r="G8" s="107"/>
      <c r="I8" s="28"/>
    </row>
    <row r="9" spans="1:9" ht="18" customHeight="1">
      <c r="A9" s="23" t="s">
        <v>8</v>
      </c>
      <c r="B9" s="105"/>
      <c r="C9" s="106"/>
      <c r="D9" s="87"/>
      <c r="E9" s="105"/>
      <c r="F9" s="107"/>
      <c r="G9" s="107"/>
      <c r="I9" s="28"/>
    </row>
    <row r="10" spans="2:9" ht="12">
      <c r="B10" s="23"/>
      <c r="C10" s="24"/>
      <c r="E10" s="25"/>
      <c r="F10" s="25"/>
      <c r="I10" s="28"/>
    </row>
    <row r="12" spans="1:10" ht="12">
      <c r="A12" s="30" t="s">
        <v>31</v>
      </c>
      <c r="B12" s="30" t="s">
        <v>32</v>
      </c>
      <c r="C12" s="30" t="s">
        <v>0</v>
      </c>
      <c r="D12" s="30" t="s">
        <v>33</v>
      </c>
      <c r="E12" s="45" t="s">
        <v>89</v>
      </c>
      <c r="F12" s="31"/>
      <c r="G12" s="46" t="s">
        <v>90</v>
      </c>
      <c r="H12" s="40"/>
      <c r="I12" s="41"/>
      <c r="J12" s="40"/>
    </row>
    <row r="13" spans="1:10" ht="23.25">
      <c r="A13" s="38" t="s">
        <v>102</v>
      </c>
      <c r="B13" s="33"/>
      <c r="C13" s="49" t="s">
        <v>48</v>
      </c>
      <c r="D13" s="61">
        <v>69200050</v>
      </c>
      <c r="E13" s="66">
        <v>5600</v>
      </c>
      <c r="F13" s="34">
        <v>1</v>
      </c>
      <c r="G13" s="66">
        <f>E13*F13</f>
        <v>5600</v>
      </c>
      <c r="H13" s="43"/>
      <c r="I13" s="43"/>
      <c r="J13" s="42"/>
    </row>
    <row r="14" spans="1:10" ht="12">
      <c r="A14" s="35" t="s">
        <v>97</v>
      </c>
      <c r="B14" s="30" t="s">
        <v>32</v>
      </c>
      <c r="C14" s="30" t="s">
        <v>0</v>
      </c>
      <c r="D14" s="30" t="s">
        <v>33</v>
      </c>
      <c r="E14" s="45" t="s">
        <v>89</v>
      </c>
      <c r="F14" s="31"/>
      <c r="G14" s="46" t="s">
        <v>90</v>
      </c>
      <c r="I14" s="43"/>
      <c r="J14" s="42"/>
    </row>
    <row r="15" spans="1:10" ht="24" customHeight="1">
      <c r="A15" s="32"/>
      <c r="B15" s="48" t="s">
        <v>40</v>
      </c>
      <c r="C15" s="49" t="s">
        <v>49</v>
      </c>
      <c r="D15" s="61">
        <v>69002153</v>
      </c>
      <c r="E15" s="66">
        <v>1135</v>
      </c>
      <c r="F15" s="36">
        <v>0</v>
      </c>
      <c r="G15" s="66">
        <f>E15*F15</f>
        <v>0</v>
      </c>
      <c r="H15" s="43"/>
      <c r="I15" s="43"/>
      <c r="J15" s="42"/>
    </row>
    <row r="16" spans="1:10" ht="24" customHeight="1">
      <c r="A16" s="32"/>
      <c r="B16" s="48" t="s">
        <v>42</v>
      </c>
      <c r="C16" s="49" t="s">
        <v>43</v>
      </c>
      <c r="D16" s="61">
        <v>69002133</v>
      </c>
      <c r="E16" s="66">
        <v>270</v>
      </c>
      <c r="F16" s="36">
        <v>0</v>
      </c>
      <c r="G16" s="66">
        <f>E16*F16</f>
        <v>0</v>
      </c>
      <c r="H16" s="43"/>
      <c r="I16" s="43"/>
      <c r="J16" s="42"/>
    </row>
    <row r="17" spans="1:10" ht="24" customHeight="1">
      <c r="A17" s="32"/>
      <c r="B17" s="48" t="s">
        <v>29</v>
      </c>
      <c r="C17" s="49" t="s">
        <v>45</v>
      </c>
      <c r="D17" s="61">
        <v>69202001</v>
      </c>
      <c r="E17" s="66">
        <v>280</v>
      </c>
      <c r="F17" s="36">
        <v>0</v>
      </c>
      <c r="G17" s="66">
        <f>E17*F17</f>
        <v>0</v>
      </c>
      <c r="H17" s="43"/>
      <c r="I17" s="43"/>
      <c r="J17" s="42"/>
    </row>
    <row r="18" spans="5:7" ht="15" customHeight="1">
      <c r="E18" s="50"/>
      <c r="F18" s="44"/>
      <c r="G18" s="65">
        <f>SUM(G13:G17)</f>
        <v>5600</v>
      </c>
    </row>
    <row r="19" spans="5:7" ht="15" customHeight="1">
      <c r="E19" s="51" t="s">
        <v>98</v>
      </c>
      <c r="F19" s="104">
        <v>0.285</v>
      </c>
      <c r="G19" s="52">
        <f>G18*-F19</f>
        <v>-1595.9999999999998</v>
      </c>
    </row>
    <row r="20" spans="5:7" ht="15" customHeight="1">
      <c r="E20" s="50"/>
      <c r="F20" s="53"/>
      <c r="G20" s="65">
        <f>SUM(G18:G19)</f>
        <v>4004</v>
      </c>
    </row>
    <row r="21" spans="1:7" ht="15" customHeight="1">
      <c r="A21" s="62"/>
      <c r="B21" s="63"/>
      <c r="C21" s="62"/>
      <c r="D21" s="64"/>
      <c r="E21" s="51" t="s">
        <v>99</v>
      </c>
      <c r="F21" s="54">
        <v>0</v>
      </c>
      <c r="G21" s="52">
        <f>G20*-F21</f>
        <v>0</v>
      </c>
    </row>
    <row r="22" spans="5:7" ht="15" customHeight="1">
      <c r="E22" s="98"/>
      <c r="F22" s="99"/>
      <c r="G22" s="65">
        <f>SUM(G20,G21)</f>
        <v>4004</v>
      </c>
    </row>
    <row r="23" spans="5:7" ht="15" customHeight="1">
      <c r="E23" s="51" t="s">
        <v>100</v>
      </c>
      <c r="F23" s="55">
        <v>0</v>
      </c>
      <c r="G23" s="52">
        <f>G22*-F23</f>
        <v>0</v>
      </c>
    </row>
    <row r="24" spans="5:7" ht="15" customHeight="1" thickBot="1">
      <c r="E24" s="56"/>
      <c r="F24" s="57"/>
      <c r="G24" s="58"/>
    </row>
    <row r="25" spans="5:7" ht="15" customHeight="1" thickBot="1">
      <c r="E25" s="59" t="s">
        <v>101</v>
      </c>
      <c r="F25" s="60"/>
      <c r="G25" s="67">
        <f>SUM(G22:G23)</f>
        <v>4004</v>
      </c>
    </row>
  </sheetData>
  <sheetProtection/>
  <protectedRanges>
    <protectedRange password="C7AA" sqref="F12 A13:B13 A18:D22 F14 E15:F17 A14:D14 A12:D12 E13:G13" name="Range2"/>
    <protectedRange password="C7AA" sqref="F12 A13:B13 A18:D22 F14 E15:F17 A14:D14 A12:D12 E13:G13" name="Range1"/>
    <protectedRange password="C7AA" sqref="E12 E14" name="Range2_1"/>
    <protectedRange password="C7AA" sqref="E12 E14" name="Range1_1"/>
    <protectedRange password="C7AA" sqref="G12 G14" name="Range2_3"/>
    <protectedRange password="C7AA" sqref="G12 G14" name="Range1_3"/>
    <protectedRange password="C7AA" sqref="G15:G17" name="Range2_5"/>
    <protectedRange password="C7AA" sqref="G15:G17" name="Range1_5"/>
    <protectedRange password="C7AA" sqref="A15:A17" name="Range2_4"/>
    <protectedRange password="C7AA" sqref="A15:A17" name="Range1_4"/>
    <protectedRange password="C7AA" sqref="C13:D13" name="Range2_2"/>
    <protectedRange password="C7AA" sqref="C13:D13" name="Range1_2"/>
    <protectedRange password="C7AA" sqref="B15:D17" name="Range2_8"/>
    <protectedRange password="C7AA" sqref="B15:D17" name="Range1_8"/>
  </protectedRanges>
  <mergeCells count="12">
    <mergeCell ref="B9:C9"/>
    <mergeCell ref="E9:G9"/>
    <mergeCell ref="B6:C6"/>
    <mergeCell ref="B7:C7"/>
    <mergeCell ref="E7:G7"/>
    <mergeCell ref="B8:C8"/>
    <mergeCell ref="E8:G8"/>
    <mergeCell ref="E3:G3"/>
    <mergeCell ref="B4:C4"/>
    <mergeCell ref="E4:G4"/>
    <mergeCell ref="B5:C5"/>
    <mergeCell ref="E5:G5"/>
  </mergeCells>
  <printOptions horizontalCentered="1"/>
  <pageMargins left="0.75" right="0.75" top="2" bottom="1" header="0.5" footer="0.5"/>
  <pageSetup fitToHeight="1" fitToWidth="1" horizontalDpi="600" verticalDpi="600" orientation="portrait" scale="84" r:id="rId2"/>
  <headerFooter alignWithMargins="0">
    <oddHeader>&amp;L&amp;G&amp;R&amp;"Arial,Bold"&amp;16&amp;G</oddHeader>
    <oddFooter>&amp;L
Subject to change without notice
Litho in U.S.A.&amp;C
&amp;"Arial,Bold"PRICES F.O.B. FACTORY RIDGEWAY, SOUTH CAROLINA U.S.A.&amp;R&amp;P
EFFECTIVE
1/1/17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Bomag Americas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Shipley</dc:creator>
  <cp:keywords/>
  <dc:description/>
  <cp:lastModifiedBy>Shockley, Greg</cp:lastModifiedBy>
  <cp:lastPrinted>2016-11-23T15:36:57Z</cp:lastPrinted>
  <dcterms:created xsi:type="dcterms:W3CDTF">2007-08-27T20:10:08Z</dcterms:created>
  <dcterms:modified xsi:type="dcterms:W3CDTF">2017-07-20T20:30:43Z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2014 BOMAG LE Price List (Dealer).xls</vt:lpwstr>
  </property>
  <property fmtid="{D5CDD505-2E9C-101B-9397-08002B2CF9AE}" pid="3" name="_dlc_DocId">
    <vt:lpwstr>YCSQDS5KADHN-212-68878</vt:lpwstr>
  </property>
  <property fmtid="{D5CDD505-2E9C-101B-9397-08002B2CF9AE}" pid="4" name="_dlc_DocIdItemGuid">
    <vt:lpwstr>f5f12644-7994-4fa2-a2ea-c7e15bddd9c1</vt:lpwstr>
  </property>
  <property fmtid="{D5CDD505-2E9C-101B-9397-08002B2CF9AE}" pid="5" name="_dlc_DocIdUrl">
    <vt:lpwstr>https://njpa.sharepoint.com/departments/bc/_layouts/15/DocIdRedir.aspx?ID=YCSQDS5KADHN-212-68878, YCSQDS5KADHN-212-68878</vt:lpwstr>
  </property>
  <property fmtid="{D5CDD505-2E9C-101B-9397-08002B2CF9AE}" pid="6" name="DocumentType">
    <vt:lpwstr>Pricing</vt:lpwstr>
  </property>
  <property fmtid="{D5CDD505-2E9C-101B-9397-08002B2CF9AE}" pid="7" name="VendorName">
    <vt:lpwstr>BOMAG</vt:lpwstr>
  </property>
  <property fmtid="{D5CDD505-2E9C-101B-9397-08002B2CF9AE}" pid="8" name="ContentTypeId">
    <vt:lpwstr>0x01010040B6DE367B3E614D810F8E7EB0E8B46009003C6BAB6C9D2E344BA6E007F23006A211</vt:lpwstr>
  </property>
  <property fmtid="{D5CDD505-2E9C-101B-9397-08002B2CF9AE}" pid="9" name="RFPNumber">
    <vt:lpwstr>032515</vt:lpwstr>
  </property>
  <property fmtid="{D5CDD505-2E9C-101B-9397-08002B2CF9AE}" pid="10" name="ContractStatus">
    <vt:lpwstr>Current</vt:lpwstr>
  </property>
  <property fmtid="{D5CDD505-2E9C-101B-9397-08002B2CF9AE}" pid="11" name="_docset_NoMedatataSyncRequired">
    <vt:lpwstr>False</vt:lpwstr>
  </property>
  <property fmtid="{D5CDD505-2E9C-101B-9397-08002B2CF9AE}" pid="12" name="VendorCode">
    <vt:lpwstr>BAI</vt:lpwstr>
  </property>
  <property fmtid="{D5CDD505-2E9C-101B-9397-08002B2CF9AE}" pid="13" name="ContractType">
    <vt:lpwstr/>
  </property>
  <property fmtid="{D5CDD505-2E9C-101B-9397-08002B2CF9AE}" pid="14" name="InvoiceType">
    <vt:lpwstr/>
  </property>
  <property fmtid="{D5CDD505-2E9C-101B-9397-08002B2CF9AE}" pid="15" name="PresentationType">
    <vt:lpwstr/>
  </property>
  <property fmtid="{D5CDD505-2E9C-101B-9397-08002B2CF9AE}" pid="16" name="SpreadsheetType">
    <vt:lpwstr/>
  </property>
  <property fmtid="{D5CDD505-2E9C-101B-9397-08002B2CF9AE}" pid="17" name="FormType">
    <vt:lpwstr/>
  </property>
</Properties>
</file>